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76" windowHeight="6936" activeTab="1"/>
  </bookViews>
  <sheets>
    <sheet name="Тит.лист" sheetId="1" r:id="rId1"/>
    <sheet name="Раздел I" sheetId="7" r:id="rId2"/>
    <sheet name="Раздел I _др.года" sheetId="8" r:id="rId3"/>
    <sheet name="Раздел 2+согласование" sheetId="5" r:id="rId4"/>
  </sheets>
  <definedNames>
    <definedName name="_xlnm.Print_Titles" localSheetId="1">'Раздел I'!$10:$10</definedName>
    <definedName name="_xlnm.Print_Titles" localSheetId="2">'Раздел I _др.года'!$10:$10</definedName>
    <definedName name="_xlnm.Print_Area" localSheetId="2">'Раздел I _др.года'!$A$1:$X$100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5" l="1"/>
  <c r="F19" i="5"/>
  <c r="E15" i="5"/>
  <c r="G18" i="5" l="1"/>
  <c r="E19" i="5"/>
  <c r="E18" i="5" s="1"/>
  <c r="G28" i="5"/>
  <c r="G27" i="5" s="1"/>
  <c r="F28" i="5"/>
  <c r="F27" i="5" s="1"/>
  <c r="E28" i="5"/>
  <c r="E27" i="5" s="1"/>
  <c r="G13" i="5"/>
  <c r="F13" i="5"/>
  <c r="F18" i="5"/>
  <c r="E13" i="5"/>
  <c r="G12" i="5" l="1"/>
  <c r="F12" i="5"/>
  <c r="E12" i="5"/>
  <c r="W33" i="8"/>
  <c r="V33" i="8"/>
  <c r="U33" i="8"/>
  <c r="T33" i="8"/>
  <c r="S33" i="8"/>
  <c r="N33" i="8"/>
  <c r="M33" i="8"/>
  <c r="L33" i="8"/>
  <c r="K33" i="8"/>
  <c r="J33" i="8"/>
  <c r="H83" i="8"/>
  <c r="I34" i="7"/>
  <c r="H34" i="7"/>
  <c r="G34" i="7"/>
  <c r="F35" i="7"/>
  <c r="H74" i="7"/>
  <c r="F85" i="7"/>
  <c r="H7" i="5" l="1"/>
  <c r="F13" i="7"/>
  <c r="F13" i="8"/>
  <c r="O13" i="8"/>
  <c r="G56" i="8" l="1"/>
  <c r="P85" i="8"/>
  <c r="P73" i="8" s="1"/>
  <c r="W85" i="8"/>
  <c r="V85" i="8"/>
  <c r="U85" i="8"/>
  <c r="T85" i="8"/>
  <c r="S85" i="8"/>
  <c r="R85" i="8"/>
  <c r="Q85" i="8"/>
  <c r="O85" i="8" s="1"/>
  <c r="N85" i="8"/>
  <c r="N73" i="8" s="1"/>
  <c r="N68" i="8" s="1"/>
  <c r="H85" i="8"/>
  <c r="I85" i="8"/>
  <c r="J85" i="8"/>
  <c r="J73" i="8" s="1"/>
  <c r="J68" i="8" s="1"/>
  <c r="K85" i="8"/>
  <c r="L85" i="8"/>
  <c r="M85" i="8"/>
  <c r="G85" i="8"/>
  <c r="F76" i="8"/>
  <c r="F78" i="8"/>
  <c r="F79" i="8"/>
  <c r="F80" i="8"/>
  <c r="F81" i="8"/>
  <c r="F82" i="8"/>
  <c r="F83" i="8"/>
  <c r="F84" i="8"/>
  <c r="F86" i="8"/>
  <c r="F87" i="8"/>
  <c r="F88" i="8"/>
  <c r="F89" i="8"/>
  <c r="F75" i="8"/>
  <c r="O86" i="8"/>
  <c r="O87" i="8"/>
  <c r="O88" i="8"/>
  <c r="O89" i="8"/>
  <c r="O78" i="8"/>
  <c r="O79" i="8"/>
  <c r="O80" i="8"/>
  <c r="O81" i="8"/>
  <c r="O84" i="8"/>
  <c r="O83" i="8"/>
  <c r="O82" i="8"/>
  <c r="O76" i="8"/>
  <c r="O75" i="8"/>
  <c r="P77" i="8"/>
  <c r="W77" i="8"/>
  <c r="V77" i="8"/>
  <c r="U77" i="8"/>
  <c r="T77" i="8"/>
  <c r="S77" i="8"/>
  <c r="R77" i="8"/>
  <c r="Q77" i="8"/>
  <c r="H77" i="8"/>
  <c r="F77" i="8" s="1"/>
  <c r="I77" i="8"/>
  <c r="J77" i="8"/>
  <c r="K77" i="8"/>
  <c r="L77" i="8"/>
  <c r="M77" i="8"/>
  <c r="N77" i="8"/>
  <c r="G77" i="8"/>
  <c r="G73" i="8" s="1"/>
  <c r="G78" i="7"/>
  <c r="R73" i="8"/>
  <c r="S73" i="8"/>
  <c r="S68" i="8" s="1"/>
  <c r="T73" i="8"/>
  <c r="T68" i="8" s="1"/>
  <c r="U73" i="8"/>
  <c r="U68" i="8" s="1"/>
  <c r="V73" i="8"/>
  <c r="W73" i="8"/>
  <c r="W68" i="8" s="1"/>
  <c r="K73" i="8"/>
  <c r="K68" i="8" s="1"/>
  <c r="L73" i="8"/>
  <c r="L68" i="8" s="1"/>
  <c r="M73" i="8"/>
  <c r="M68" i="8" s="1"/>
  <c r="I73" i="8"/>
  <c r="I68" i="8" s="1"/>
  <c r="R68" i="8"/>
  <c r="V68" i="8"/>
  <c r="O58" i="8"/>
  <c r="O60" i="8"/>
  <c r="O59" i="8"/>
  <c r="F59" i="8"/>
  <c r="F60" i="8"/>
  <c r="F58" i="8"/>
  <c r="W56" i="8"/>
  <c r="Q56" i="8"/>
  <c r="O56" i="8" s="1"/>
  <c r="R56" i="8"/>
  <c r="S56" i="8"/>
  <c r="T56" i="8"/>
  <c r="U56" i="8"/>
  <c r="V56" i="8"/>
  <c r="P56" i="8"/>
  <c r="N56" i="8"/>
  <c r="H56" i="8"/>
  <c r="F56" i="8" s="1"/>
  <c r="I56" i="8"/>
  <c r="J56" i="8"/>
  <c r="K56" i="8"/>
  <c r="L56" i="8"/>
  <c r="M56" i="8"/>
  <c r="G57" i="7"/>
  <c r="S34" i="8"/>
  <c r="Q34" i="8"/>
  <c r="R34" i="8"/>
  <c r="R33" i="8" s="1"/>
  <c r="T34" i="8"/>
  <c r="U34" i="8"/>
  <c r="V34" i="8"/>
  <c r="W34" i="8"/>
  <c r="M34" i="8"/>
  <c r="H34" i="8"/>
  <c r="I34" i="8"/>
  <c r="I33" i="8" s="1"/>
  <c r="J34" i="8"/>
  <c r="K34" i="8"/>
  <c r="L34" i="8"/>
  <c r="N34" i="8"/>
  <c r="P34" i="8"/>
  <c r="G34" i="8"/>
  <c r="G33" i="8" s="1"/>
  <c r="O38" i="8"/>
  <c r="O37" i="8"/>
  <c r="O36" i="8"/>
  <c r="O35" i="8"/>
  <c r="F38" i="8"/>
  <c r="F37" i="8"/>
  <c r="F36" i="8"/>
  <c r="F35" i="8"/>
  <c r="P33" i="7"/>
  <c r="H87" i="7"/>
  <c r="I87" i="7"/>
  <c r="I74" i="7" s="1"/>
  <c r="J87" i="7"/>
  <c r="K87" i="7"/>
  <c r="L87" i="7"/>
  <c r="M87" i="7"/>
  <c r="N87" i="7"/>
  <c r="O87" i="7"/>
  <c r="P87" i="7"/>
  <c r="G87" i="7"/>
  <c r="H78" i="7"/>
  <c r="I78" i="7"/>
  <c r="J78" i="7"/>
  <c r="K78" i="7"/>
  <c r="K74" i="7" s="1"/>
  <c r="K69" i="7" s="1"/>
  <c r="K33" i="7" s="1"/>
  <c r="L78" i="7"/>
  <c r="L74" i="7" s="1"/>
  <c r="L69" i="7" s="1"/>
  <c r="L33" i="7" s="1"/>
  <c r="M78" i="7"/>
  <c r="M74" i="7" s="1"/>
  <c r="M69" i="7" s="1"/>
  <c r="M33" i="7" s="1"/>
  <c r="N78" i="7"/>
  <c r="O78" i="7"/>
  <c r="O74" i="7" s="1"/>
  <c r="O69" i="7" s="1"/>
  <c r="P78" i="7"/>
  <c r="P74" i="7" s="1"/>
  <c r="P69" i="7" s="1"/>
  <c r="F76" i="7"/>
  <c r="F91" i="7"/>
  <c r="F90" i="7"/>
  <c r="F89" i="7"/>
  <c r="F88" i="7"/>
  <c r="F86" i="7"/>
  <c r="F84" i="7"/>
  <c r="F83" i="7"/>
  <c r="F82" i="7"/>
  <c r="F81" i="7"/>
  <c r="F80" i="7"/>
  <c r="F79" i="7"/>
  <c r="F77" i="7"/>
  <c r="H57" i="7"/>
  <c r="F57" i="7" s="1"/>
  <c r="I57" i="7"/>
  <c r="J57" i="7"/>
  <c r="K57" i="7"/>
  <c r="L57" i="7"/>
  <c r="M57" i="7"/>
  <c r="N57" i="7"/>
  <c r="O57" i="7"/>
  <c r="P57" i="7"/>
  <c r="F59" i="7"/>
  <c r="F60" i="7"/>
  <c r="F61" i="7"/>
  <c r="F36" i="7"/>
  <c r="F37" i="7"/>
  <c r="F38" i="7"/>
  <c r="F39" i="7"/>
  <c r="J34" i="7"/>
  <c r="K34" i="7"/>
  <c r="L34" i="7"/>
  <c r="M34" i="7"/>
  <c r="N34" i="7"/>
  <c r="O34" i="7"/>
  <c r="O33" i="7" s="1"/>
  <c r="P34" i="7"/>
  <c r="G74" i="7" l="1"/>
  <c r="G69" i="7" s="1"/>
  <c r="G33" i="7" s="1"/>
  <c r="I69" i="7"/>
  <c r="I33" i="7" s="1"/>
  <c r="P68" i="8"/>
  <c r="P33" i="8"/>
  <c r="Q73" i="8"/>
  <c r="O77" i="8"/>
  <c r="H73" i="8"/>
  <c r="O34" i="8"/>
  <c r="F34" i="8"/>
  <c r="N74" i="7"/>
  <c r="N69" i="7" s="1"/>
  <c r="N33" i="7" s="1"/>
  <c r="J74" i="7"/>
  <c r="J69" i="7" s="1"/>
  <c r="J33" i="7" s="1"/>
  <c r="F34" i="7"/>
  <c r="F85" i="8"/>
  <c r="G68" i="8"/>
  <c r="F78" i="7"/>
  <c r="F87" i="7"/>
  <c r="H68" i="8" l="1"/>
  <c r="H33" i="8"/>
  <c r="F33" i="8" s="1"/>
  <c r="Q68" i="8"/>
  <c r="O68" i="8" s="1"/>
  <c r="G7" i="5" s="1"/>
  <c r="Q33" i="8"/>
  <c r="O33" i="8" s="1"/>
  <c r="O73" i="8"/>
  <c r="F68" i="8"/>
  <c r="F7" i="5" s="1"/>
  <c r="F73" i="8"/>
  <c r="F74" i="7"/>
  <c r="H69" i="7"/>
  <c r="H33" i="7" s="1"/>
  <c r="F33" i="7" l="1"/>
  <c r="F69" i="7"/>
  <c r="E7" i="5" s="1"/>
</calcChain>
</file>

<file path=xl/comments1.xml><?xml version="1.0" encoding="utf-8"?>
<comments xmlns="http://schemas.openxmlformats.org/spreadsheetml/2006/main">
  <authors>
    <author>i.lennova</author>
  </authors>
  <commentList>
    <comment ref="H9" authorId="0">
      <text>
        <r>
          <rPr>
            <b/>
            <sz val="9"/>
            <color indexed="81"/>
            <rFont val="Tahoma"/>
            <family val="2"/>
            <charset val="204"/>
          </rPr>
          <t>i.lennova:</t>
        </r>
        <r>
          <rPr>
            <sz val="9"/>
            <color indexed="81"/>
            <rFont val="Tahoma"/>
            <family val="2"/>
            <charset val="204"/>
          </rPr>
          <t xml:space="preserve">
для примера отраслевой код детского сада
</t>
        </r>
      </text>
    </comment>
  </commentList>
</comments>
</file>

<file path=xl/sharedStrings.xml><?xml version="1.0" encoding="utf-8"?>
<sst xmlns="http://schemas.openxmlformats.org/spreadsheetml/2006/main" count="427" uniqueCount="213">
  <si>
    <t>Приложение №1</t>
  </si>
  <si>
    <t>к Порядку составления и утверждения</t>
  </si>
  <si>
    <t>План финансово-хозяйственной деятельности</t>
  </si>
  <si>
    <t>Коды</t>
  </si>
  <si>
    <t xml:space="preserve">Дата </t>
  </si>
  <si>
    <t>по Сводному реестру</t>
  </si>
  <si>
    <t>глава по БК</t>
  </si>
  <si>
    <t>ИНН</t>
  </si>
  <si>
    <t>КПП</t>
  </si>
  <si>
    <t xml:space="preserve">                                                      по ОКЕИ </t>
  </si>
  <si>
    <t>Единица измерения: руб.</t>
  </si>
  <si>
    <t>Наименование показателя</t>
  </si>
  <si>
    <t>Код строки</t>
  </si>
  <si>
    <t>Сумма</t>
  </si>
  <si>
    <t>Остаток средств на начало текущего финансового года &lt;5&gt;</t>
  </si>
  <si>
    <t>х</t>
  </si>
  <si>
    <t>Остаток средств на конец текущего финансового года &lt;5&gt;</t>
  </si>
  <si>
    <t xml:space="preserve">Раздел I. Поступления и выплаты </t>
  </si>
  <si>
    <t>Доходы, всего:</t>
  </si>
  <si>
    <t>в том числе: доходы от собственности, всего</t>
  </si>
  <si>
    <t>в том числе:</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</si>
  <si>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</si>
  <si>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 за счет средств публично-правового образования, создавшего учреждение</t>
  </si>
  <si>
    <t>субсидии на финансовое обеспечение выполнения муниципального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</si>
  <si>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</si>
  <si>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</si>
  <si>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</si>
  <si>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в том числе: целевые субсидии</t>
  </si>
  <si>
    <t>субсидии на осуществление капитальных вложений</t>
  </si>
  <si>
    <t>доходы от операций с активами, всего</t>
  </si>
  <si>
    <t>прочие поступления, всего &lt;6&gt;</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</si>
  <si>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</si>
  <si>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</si>
  <si>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</si>
  <si>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труда&lt;5&gt;</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</si>
  <si>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</si>
  <si>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</si>
  <si>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</si>
  <si>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 xml:space="preserve">в том числе:  </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</si>
  <si>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</si>
  <si>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</si>
  <si>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</si>
  <si>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</si>
  <si>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</si>
  <si>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</si>
  <si>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</si>
  <si>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</si>
  <si>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социальные выплаты гражданам, кроме публичных нормативных социальных выплат</t>
  </si>
  <si>
    <t>из них:</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</si>
  <si>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</si>
  <si>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</si>
  <si>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</si>
  <si>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 сирот и детей, оставшихся без попечения родителей</t>
  </si>
  <si>
    <t>уплата налогов, сборов и иных платежей , всего</t>
  </si>
  <si>
    <t>налог на имущество организаций и земельный налог</t>
  </si>
  <si>
    <t>иные налоги (включаемые в состав расходов) в бюджеты бюджетной системы РФ,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</si>
  <si>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</si>
  <si>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</si>
  <si>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 xml:space="preserve">гранты, предоставляемые другим организациям и физическим лицам </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</si>
  <si>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</si>
  <si>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</si>
  <si>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</si>
  <si>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РФ и мировых соглашений по возмещению вреда, причиненного в результате деятельности учреждения </t>
  </si>
  <si>
    <t>расходы на закупку товаров, работ, услуг, всего &lt;7&gt;</t>
  </si>
  <si>
    <t xml:space="preserve"> в том числе:</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</si>
  <si>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</si>
  <si>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</si>
  <si>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</si>
  <si>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</si>
  <si>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 xml:space="preserve"> из них:</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</si>
  <si>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</si>
  <si>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</si>
  <si>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</si>
  <si>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&lt;8&gt;</t>
  </si>
  <si>
    <t>в том числе: налог на прибыль &lt;8&gt;</t>
  </si>
  <si>
    <t>налог на добавленную стоимость &lt;8&gt;</t>
  </si>
  <si>
    <t>Прочие налоги , уменьшающие доход &lt;8&gt;</t>
  </si>
  <si>
    <t>Прочие выплаты, всего &lt;9&gt;</t>
  </si>
  <si>
    <t>Из них: возврат в бюджет средств субсидии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</si>
  <si>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</si>
  <si>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</si>
  <si>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r>
      <t xml:space="preserve"> &lt;3&gt; В </t>
    </r>
    <r>
      <rPr>
        <sz val="10"/>
        <color rgb="FF000000"/>
        <rFont val="Times New Roman"/>
        <family val="1"/>
        <charset val="204"/>
      </rPr>
      <t>графе 3 отражаются:</t>
    </r>
  </si>
  <si>
    <r>
      <t xml:space="preserve">    по  строкам  1100  -  1900</t>
    </r>
    <r>
      <rPr>
        <sz val="10"/>
        <color theme="1"/>
        <rFont val="Times New Roman"/>
        <family val="1"/>
        <charset val="204"/>
      </rPr>
      <t xml:space="preserve">  - коды аналитической группы подвида доходов бюджетов классификации доходов бюджетов;</t>
    </r>
  </si>
  <si>
    <r>
      <t xml:space="preserve">    по  строкам  1980</t>
    </r>
    <r>
      <rPr>
        <sz val="10"/>
        <color theme="1"/>
        <rFont val="Times New Roman"/>
        <family val="1"/>
        <charset val="204"/>
      </rPr>
      <t xml:space="preserve">  -  1990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</si>
  <si>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    по  </t>
    </r>
    <r>
      <rPr>
        <sz val="10"/>
        <color rgb="FF000000"/>
        <rFont val="Times New Roman"/>
        <family val="1"/>
        <charset val="204"/>
      </rPr>
      <t>строкам  2000  -  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</si>
  <si>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color rgb="FF000000"/>
        <rFont val="Times New Roman"/>
        <family val="1"/>
        <charset val="204"/>
      </rPr>
      <t>строкам  3000  -  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</si>
  <si>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 xml:space="preserve">    по  </t>
    </r>
    <r>
      <rPr>
        <sz val="10"/>
        <color rgb="FF000000"/>
        <rFont val="Times New Roman"/>
        <family val="1"/>
        <charset val="204"/>
      </rPr>
      <t xml:space="preserve">строкам  4000 </t>
    </r>
    <r>
      <rPr>
        <sz val="10"/>
        <color theme="1"/>
        <rFont val="Times New Roman"/>
        <family val="1"/>
        <charset val="204"/>
      </rPr>
      <t xml:space="preserve"> -  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</si>
  <si>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    &lt;4&gt;   </t>
    </r>
    <r>
      <rPr>
        <sz val="10"/>
        <color rgb="FF000000"/>
        <rFont val="Times New Roman"/>
        <family val="1"/>
        <charset val="204"/>
      </rPr>
      <t>В   графе   4</t>
    </r>
    <r>
      <rPr>
        <sz val="10"/>
        <color theme="1"/>
        <rFont val="Times New Roman"/>
        <family val="1"/>
        <charset val="204"/>
      </rPr>
      <t xml:space="preserve">  указывается  код  классификации  операций  сектора государственного   управления   в   соответствии   с   </t>
    </r>
    <r>
      <rPr>
        <sz val="10"/>
        <color rgb="FF00000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</si>
  <si>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 xml:space="preserve">  &lt;5&gt;  По  </t>
    </r>
    <r>
      <rPr>
        <sz val="10"/>
        <color rgb="FF000000"/>
        <rFont val="Times New Roman"/>
        <family val="1"/>
        <charset val="204"/>
      </rPr>
      <t xml:space="preserve">строкам  0001  и  0002 </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</si>
  <si>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    &lt;6&gt;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t>
    </r>
    <r>
      <rPr>
        <sz val="10"/>
        <color theme="1"/>
        <rFont val="Courier New"/>
        <family val="3"/>
        <charset val="204"/>
      </rPr>
      <t xml:space="preserve">   </t>
    </r>
    <r>
      <rPr>
        <sz val="10"/>
        <color theme="1"/>
        <rFont val="Times New Roman"/>
        <family val="1"/>
        <charset val="204"/>
      </rPr>
      <t>поступлений включает показатель поступлений в рамках расчетов между головным учреждением и обособленным подразделением.</t>
    </r>
  </si>
  <si>
    <r>
      <t xml:space="preserve">    &lt;7&gt;  Показатели  выплат  по  расходам на закупки товаров, работ, услуг, отраженные  в </t>
    </r>
    <r>
      <rPr>
        <sz val="10"/>
        <color rgb="FF000000"/>
        <rFont val="Times New Roman"/>
        <family val="1"/>
        <charset val="204"/>
      </rPr>
      <t xml:space="preserve">строке 2600 Раздела 1 "Поступления и выплаты" Плана, подлежат детализации  в  Разделе  2 "Сведения по выплатам на закупку товаров, работ, </t>
    </r>
    <r>
      <rPr>
        <sz val="10"/>
        <color theme="1"/>
        <rFont val="Times New Roman"/>
        <family val="1"/>
        <charset val="204"/>
      </rPr>
      <t>услуг" Плана.</t>
    </r>
  </si>
  <si>
    <t xml:space="preserve">    &lt;8&gt; Показатель отражается со знаком "минус".</t>
  </si>
  <si>
    <t xml:space="preserve">    &lt;9&gt;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</si>
  <si>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Раздел 2. Сведения по выплатам на закупки товаров, работ, услуг &lt;10&gt;</t>
  </si>
  <si>
    <t>Nп/п</t>
  </si>
  <si>
    <t>Код строк</t>
  </si>
  <si>
    <t>Год начала закупки</t>
  </si>
  <si>
    <t>1.</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</si>
  <si>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</si>
  <si>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</si>
  <si>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2013г.№44-ФЗ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№14, ст.1652; 2018, №32, ст.5104) (далее – Федеральный закон № 44-ФЗ) и Федерального закона от 18 июля 2011 г. №223-ФЗ «О закупках товаров, работ, услуг отдельными видами юридических лиц» (Собрание законодательства РФ, 2011, №30, ст.4571; 2018, №32, ст.5135) (далее – Федеральный закон №223-ФЗ)  &lt;12&gt;</t>
  </si>
  <si>
    <t>1.2.</t>
  </si>
  <si>
    <t>по контрактам (договорам), планируемым к заключению в соответствующем финансовом году без применения норм Федерального закона №44-ФЗ и Федерального закона №223-ФЗ &lt;12&gt;</t>
  </si>
  <si>
    <t>1.3.</t>
  </si>
  <si>
    <t>по контрактам (договорам), заключенным до начала текущего финансового года с учетом требований Федерального закона №44-ФЗ и Федерального закона №223-ФЗ &lt;13&gt;</t>
  </si>
  <si>
    <t>1.4.</t>
  </si>
  <si>
    <t>по контрактам (договорам), планируемым к заключению в соответствующем финансовом году с учетом требований Федерального закона №44-ФЗ и Федерального закона №223-ФЗ &lt;13&gt;</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</si>
  <si>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</si>
  <si>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</si>
  <si>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</si>
  <si>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№44-ФЗ</t>
  </si>
  <si>
    <t>1.4.1.2.</t>
  </si>
  <si>
    <t>в соответствии с Федеральным законом №223-ФЗ &lt;14&gt;</t>
  </si>
  <si>
    <t>1.4.2.</t>
  </si>
  <si>
    <t>за счет субсидий, предоставляемых в соответствии с абзацем вторым пункта 1 статьи 78.1 Бюджетного кодекса РФ</t>
  </si>
  <si>
    <t>1.4.2.1.</t>
  </si>
  <si>
    <t xml:space="preserve">в соответствии с Федеральным законом №44-ФЗ </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</si>
  <si>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</si>
  <si>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</si>
  <si>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</si>
  <si>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</si>
  <si>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</si>
  <si>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</si>
  <si>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</si>
  <si>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</si>
  <si>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</si>
  <si>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</si>
  <si>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</si>
  <si>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 xml:space="preserve">в соответствии с Федеральным законом №223-ФЗ </t>
  </si>
  <si>
    <t>2.</t>
  </si>
  <si>
    <t>Итого по контрактам, планируемым к заключению в соответствующем финансовом году в соответствии с Федеральным законом №44-ФЗ, по соответствующему году закупки  &lt;16&gt;</t>
  </si>
  <si>
    <t>в том числе по году начала закупки:</t>
  </si>
  <si>
    <t>3.</t>
  </si>
  <si>
    <t xml:space="preserve">Итого по договорам, планируемым к заключению в соответствующем финансовом году в соответствии с Федеральным законом №223-ФЗ, по соответствующему году закупки </t>
  </si>
  <si>
    <t xml:space="preserve">Руководитель учреждения </t>
  </si>
  <si>
    <t xml:space="preserve">(уполномоченное лицо </t>
  </si>
  <si>
    <t>учреждения)              ____________________     __________________   ___________________________</t>
  </si>
  <si>
    <r>
      <t>Исполнитель</t>
    </r>
    <r>
      <rPr>
        <sz val="14"/>
        <color theme="1"/>
        <rFont val="Times New Roman"/>
        <family val="1"/>
        <charset val="204"/>
      </rPr>
      <t xml:space="preserve">   </t>
    </r>
    <r>
      <rPr>
        <sz val="12"/>
        <color theme="1"/>
        <rFont val="Times New Roman"/>
        <family val="1"/>
        <charset val="204"/>
      </rPr>
      <t>____________________     __________________   ___________________________</t>
    </r>
  </si>
  <si>
    <r>
      <t xml:space="preserve">                                        ______________        _____________________________</t>
    </r>
    <r>
      <rPr>
        <sz val="12"/>
        <color theme="1"/>
        <rFont val="Times New Roman"/>
        <family val="1"/>
        <charset val="204"/>
      </rPr>
      <t xml:space="preserve">                                                              </t>
    </r>
  </si>
  <si>
    <t>«_____»____________20__ г.</t>
  </si>
  <si>
    <t>СОГЛАСОВАНО</t>
  </si>
  <si>
    <t>______________________________________________________________________________________</t>
  </si>
  <si>
    <t>_______________________________                                                 _______________________________________________</t>
  </si>
  <si>
    <t xml:space="preserve">                   (подпись)                                                                                              (расшифровка подписи)</t>
  </si>
  <si>
    <t>«____» __________________20___г.</t>
  </si>
  <si>
    <r>
      <t xml:space="preserve">&lt;10&gt; В </t>
    </r>
    <r>
      <rPr>
        <sz val="10"/>
        <color rgb="FF000000"/>
        <rFont val="Calibri"/>
        <family val="2"/>
        <charset val="204"/>
      </rPr>
      <t>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</si>
  <si>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t>&lt;11&gt;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</si>
  <si>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</si>
  <si>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&lt;13&gt; Указывается сумма закупок товаров, работ, услуг, осуществляемых в соответствии с Федеральным законом N 44-ФЗ и Федеральным законом N 223-ФЗ.</t>
  </si>
  <si>
    <t>&lt;14&gt; Государственным (муниципальным) бюджетным учреждением показатель не формируется.</t>
  </si>
  <si>
    <t>&lt;15&gt; Указывается сумма закупок товаров, работ, услуг, осуществляемых в соответствии с Федеральным законом N 44-ФЗ.</t>
  </si>
  <si>
    <t>&lt;16&gt;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</si>
  <si>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плана финансово-хозяйственной деятельности</t>
  </si>
  <si>
    <t>муниципальных бюджетных и автономных</t>
  </si>
  <si>
    <t>учреждений Балахнинского муниципального</t>
  </si>
  <si>
    <t>района и муниципального образования «город Балахна»</t>
  </si>
  <si>
    <t>«УТВЕРЖДАЮ»</t>
  </si>
  <si>
    <t>(наименование органа, осуществляющего функции и полномочия учредителя (учреждения)</t>
  </si>
  <si>
    <r>
      <t>(наименование</t>
    </r>
    <r>
      <rPr>
        <sz val="14"/>
        <color theme="1"/>
        <rFont val="Times New Roman"/>
        <family val="1"/>
        <charset val="204"/>
      </rPr>
      <t xml:space="preserve"> д</t>
    </r>
    <r>
      <rPr>
        <sz val="11"/>
        <color theme="1"/>
        <rFont val="Times New Roman"/>
        <family val="1"/>
        <charset val="204"/>
      </rPr>
      <t>олжности лица, уполномоченного лица)</t>
    </r>
    <r>
      <rPr>
        <sz val="14"/>
        <color theme="1"/>
        <rFont val="Times New Roman"/>
        <family val="1"/>
        <charset val="204"/>
      </rPr>
      <t xml:space="preserve">                    </t>
    </r>
  </si>
  <si>
    <t>за пределами планового периода</t>
  </si>
  <si>
    <r>
      <t xml:space="preserve">                                                        </t>
    </r>
    <r>
      <rPr>
        <sz val="11"/>
        <color theme="1"/>
        <rFont val="Times New Roman"/>
        <family val="1"/>
        <charset val="204"/>
      </rPr>
      <t xml:space="preserve">(подпись)                                             (расшифровка подписи)        </t>
    </r>
  </si>
  <si>
    <t>ВСЕГО</t>
  </si>
  <si>
    <t xml:space="preserve">субсидии на финансовое обеспечение выполнения муниципального задания </t>
  </si>
  <si>
    <t>субсидии на иные цели</t>
  </si>
  <si>
    <t>поступления и выплаты от оказания услуг (выполнения работ) на платной основе и от иной приносящей доход деятельности</t>
  </si>
  <si>
    <t>Аналитический код &lt;4&gt;</t>
  </si>
  <si>
    <t>Код по бюджетной классификации РФ &lt;3&gt;</t>
  </si>
  <si>
    <t>услуги связи</t>
  </si>
  <si>
    <t>транспортные услуги</t>
  </si>
  <si>
    <t>работы по содержанию имущества</t>
  </si>
  <si>
    <t>прочие работы</t>
  </si>
  <si>
    <t>основные средства</t>
  </si>
  <si>
    <t>22Э</t>
  </si>
  <si>
    <t>22Т</t>
  </si>
  <si>
    <t>22В</t>
  </si>
  <si>
    <t>22М</t>
  </si>
  <si>
    <t xml:space="preserve">коммунальные услуги, в том числе:  </t>
  </si>
  <si>
    <t xml:space="preserve">материальные запасы, в том числе:  </t>
  </si>
  <si>
    <t>субвенции</t>
  </si>
  <si>
    <t>местный бюджет</t>
  </si>
  <si>
    <t xml:space="preserve">поступления и выплаты от оказания услуг </t>
  </si>
  <si>
    <t>поступления и выплаты от дополнительных платных услуг</t>
  </si>
  <si>
    <t>безвоздмезные перечисления</t>
  </si>
  <si>
    <t>субсидии на зарплату (м/б)</t>
  </si>
  <si>
    <r>
      <t>(наименование должности уполномоченного лица</t>
    </r>
    <r>
      <rPr>
        <sz val="14"/>
        <color theme="1"/>
        <rFont val="Times New Roman"/>
        <family val="1"/>
        <charset val="204"/>
      </rPr>
      <t xml:space="preserve"> </t>
    </r>
    <r>
      <rPr>
        <sz val="10"/>
        <color theme="1"/>
        <rFont val="Times New Roman"/>
        <family val="1"/>
        <charset val="204"/>
      </rPr>
      <t>органа, осуществляющего функции и полномочия учредителя)</t>
    </r>
  </si>
  <si>
    <t xml:space="preserve">                                                (должность)                         (подпись)                             (расшифровка подписи)</t>
  </si>
  <si>
    <t xml:space="preserve">                                       (должность)                            (ФИО)                                   (телефон)</t>
  </si>
  <si>
    <r>
      <t xml:space="preserve">                                                            </t>
    </r>
    <r>
      <rPr>
        <sz val="11"/>
        <color theme="1"/>
        <rFont val="Times New Roman"/>
        <family val="1"/>
        <charset val="204"/>
      </rPr>
      <t>(подпись)                            (расшифровка подписи)</t>
    </r>
  </si>
  <si>
    <t>на 2020 г. текущий фин.год</t>
  </si>
  <si>
    <t xml:space="preserve">на 2020 год </t>
  </si>
  <si>
    <r>
      <t>и плановый период 2021 и 2022 годов</t>
    </r>
    <r>
      <rPr>
        <sz val="11"/>
        <color theme="1"/>
        <rFont val="Times New Roman"/>
        <family val="1"/>
        <charset val="204"/>
      </rPr>
      <t>&lt;1&gt;</t>
    </r>
  </si>
  <si>
    <t>на 2021 г. первый год планового периода</t>
  </si>
  <si>
    <t>на 2022 г. второй год планового периода</t>
  </si>
  <si>
    <t>КФСР</t>
  </si>
  <si>
    <t>КВР</t>
  </si>
  <si>
    <t>КОСГУ</t>
  </si>
  <si>
    <t>0111273170</t>
  </si>
  <si>
    <t>0180473180</t>
  </si>
  <si>
    <t>субсидии</t>
  </si>
  <si>
    <t>0111273070</t>
  </si>
  <si>
    <t>0111121590</t>
  </si>
  <si>
    <t>0111173180</t>
  </si>
  <si>
    <t>в том числе: оплата труда</t>
  </si>
  <si>
    <t>Муниципальное бюджетное общеобразовательное учреждение "Средняя общеобразовательная школа №17"</t>
  </si>
  <si>
    <t>Учреждение</t>
  </si>
  <si>
    <t>Управление образования и социально-правовой защиты детства администрации Балахнинского муниципального района</t>
  </si>
  <si>
    <t>Орган, осуществляющий функции</t>
  </si>
  <si>
    <t>и полномочия учредителя</t>
  </si>
  <si>
    <t>Начальник управления образования и социально-правовой защиты детства</t>
  </si>
  <si>
    <t>Управления образования и социально-правовой защиты детства Балахнинского муниципального района</t>
  </si>
  <si>
    <r>
      <t xml:space="preserve">                                    </t>
    </r>
    <r>
      <rPr>
        <sz val="12"/>
        <color theme="1"/>
        <rFont val="Times New Roman"/>
        <family val="1"/>
        <charset val="204"/>
      </rPr>
      <t xml:space="preserve">                      </t>
    </r>
  </si>
  <si>
    <r>
      <t xml:space="preserve">                                                                                            </t>
    </r>
    <r>
      <rPr>
        <sz val="12"/>
        <color theme="1"/>
        <rFont val="Times New Roman"/>
        <family val="1"/>
        <charset val="204"/>
      </rPr>
      <t>«11» января 2020 г.</t>
    </r>
  </si>
  <si>
    <r>
      <t xml:space="preserve">от «01» января 2020 г. </t>
    </r>
    <r>
      <rPr>
        <sz val="11"/>
        <color theme="1"/>
        <rFont val="Times New Roman"/>
        <family val="1"/>
        <charset val="204"/>
      </rPr>
      <t>&lt;2&gt;</t>
    </r>
    <r>
      <rPr>
        <b/>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</si>
</sst>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2"/>
      <color theme="1"/>
      <name val="Arial"/>
      <family val="2"/>
      <charset val="204"/>
    </font>
    <font>
      <sz val="12"/>
      <color theme="1"/>
      <name val="Times New Roman"/>
      <family val="1"/>
      <charset val="204"/>
    </font>
    <font>
      <sz val="14"/>
      <color theme="1"/>
      <name val="Times New Roman"/>
      <family val="1"/>
      <charset val="204"/>
    </font>
    <font>
      <sz val="11"/>
      <color theme="1"/>
      <name val="Times New Roman"/>
      <family val="1"/>
      <charset val="204"/>
    </font>
    <font>
      <sz val="10"/>
      <color theme="1"/>
      <name val="Times New Roman"/>
      <family val="1"/>
      <charset val="204"/>
    </font>
    <font>
      <b/>
      <sz val="14"/>
      <color theme="1"/>
      <name val="Times New Roman"/>
      <family val="1"/>
      <charset val="204"/>
    </font>
    <font>
      <b/>
      <sz val="12"/>
      <color theme="1"/>
      <name val="Times New Roman"/>
      <family val="1"/>
      <charset val="204"/>
    </font>
    <font>
      <b/>
      <sz val="11"/>
      <color theme="1"/>
      <name val="Times New Roman"/>
      <family val="1"/>
      <charset val="204"/>
    </font>
    <font>
      <sz val="10"/>
      <color rgb="FF000000"/>
      <name val="Times New Roman"/>
      <family val="1"/>
      <charset val="204"/>
    </font>
    <font>
      <sz val="10"/>
      <color theme="1"/>
      <name val="Courier New"/>
      <family val="3"/>
      <charset val="204"/>
    </font>
    <font>
      <sz val="10"/>
      <color theme="1"/>
      <name val="Calibri"/>
      <family val="2"/>
      <charset val="204"/>
    </font>
    <font>
      <sz val="10"/>
      <color rgb="FF000000"/>
      <name val="Calibri"/>
      <family val="2"/>
      <charset val="204"/>
    </font>
    <font>
      <b/>
      <sz val="11"/>
      <color theme="1"/>
      <name val="Calibri"/>
      <family val="2"/>
      <charset val="204"/>
      <scheme val="minor"/>
    </font>
    <font>
      <b/>
      <sz val="10"/>
      <color theme="1"/>
      <name val="Times New Roman"/>
      <family val="1"/>
      <charset val="204"/>
    </font>
    <font>
      <sz val="9"/>
      <color theme="1"/>
      <name val="Times New Roman"/>
      <family val="1"/>
      <charset val="204"/>
    </font>
    <font>
      <b/>
      <sz val="10"/>
      <color theme="1"/>
      <name val="Calibri"/>
      <family val="2"/>
      <charset val="204"/>
      <scheme val="minor"/>
    </font>
    <font>
      <sz val="10"/>
      <color theme="1"/>
      <name val="Calibri"/>
      <family val="2"/>
      <charset val="204"/>
      <scheme val="minor"/>
    </font>
    <font>
      <sz val="9"/>
      <color indexed="81"/>
      <name val="Tahoma"/>
      <family val="2"/>
      <charset val="204"/>
    </font>
    <font>
      <b/>
      <sz val="9"/>
      <color indexed="81"/>
      <name val="Tahoma"/>
      <family val="2"/>
      <charset val="204"/>
    </font>
    <font>
      <u/>
      <sz val="12"/>
      <color theme="1"/>
      <name val="Times New Roman"/>
      <family val="1"/>
      <charset val="204"/>
    </font>
    <font>
      <u/>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0">
    <xf numFmtId="0" fontId="0" fillId="0" borderId="0" xfId="0"/>
    <xf numFmtId="0" fontId="2" fillId="0" borderId="0" xfId="0" applyFont="1" applyAlignment="1">
      <alignment horizontal="right" vertical="center"/>
    </xf>
    <xf numFmtId="0" fontId="3" fillId="0" borderId="0" xfId="0" applyFont="1" applyAlignment="1">
      <alignment horizontal="justify" vertical="center"/>
    </xf>
    <xf numFmtId="0" fontId="7" fillId="0" borderId="0" xfId="0" applyFont="1"/>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xf numFmtId="0" fontId="5" fillId="0" borderId="0" xfId="0" applyFont="1" applyAlignment="1">
      <alignment horizontal="left" vertical="center"/>
    </xf>
    <xf numFmtId="0" fontId="9"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2" fillId="0" borderId="0" xfId="0" applyFont="1" applyBorder="1" applyAlignment="1">
      <alignment horizontal="left" vertical="center" wrapText="1"/>
    </xf>
    <xf numFmtId="0" fontId="0" fillId="0" borderId="0" xfId="0" applyBorder="1" applyAlignment="1">
      <alignment horizontal="left"/>
    </xf>
    <xf numFmtId="0" fontId="4" fillId="0" borderId="0" xfId="0" applyFont="1" applyBorder="1" applyAlignment="1">
      <alignment horizontal="right" vertical="center"/>
    </xf>
    <xf numFmtId="0" fontId="2" fillId="0" borderId="0" xfId="0" applyFont="1" applyAlignment="1">
      <alignment horizontal="right" vertical="center" indent="5"/>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left"/>
    </xf>
    <xf numFmtId="0" fontId="0" fillId="0" borderId="4" xfId="0" applyBorder="1"/>
    <xf numFmtId="0" fontId="4" fillId="0" borderId="4" xfId="0" applyFont="1" applyBorder="1" applyAlignment="1">
      <alignment horizontal="center" vertical="center" wrapText="1"/>
    </xf>
    <xf numFmtId="0" fontId="0" fillId="0" borderId="5" xfId="0" applyBorder="1" applyAlignment="1">
      <alignment horizontal="left"/>
    </xf>
    <xf numFmtId="0" fontId="4" fillId="0" borderId="4" xfId="0" applyFont="1" applyBorder="1" applyAlignment="1">
      <alignment horizontal="left" vertical="center" wrapText="1" indent="3"/>
    </xf>
    <xf numFmtId="0" fontId="4" fillId="0" borderId="4" xfId="0" applyFont="1" applyBorder="1" applyAlignment="1">
      <alignment vertical="center" wrapText="1"/>
    </xf>
    <xf numFmtId="0" fontId="4" fillId="0" borderId="8" xfId="0" applyFont="1" applyBorder="1" applyAlignment="1">
      <alignment horizontal="left" vertical="center" wrapText="1" indent="3"/>
    </xf>
    <xf numFmtId="0" fontId="4" fillId="0" borderId="9" xfId="0" applyFont="1" applyBorder="1" applyAlignment="1">
      <alignment horizontal="left" vertical="center" wrapText="1" indent="3"/>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3" xfId="0" applyFont="1" applyBorder="1" applyAlignment="1">
      <alignment horizontal="left" vertical="center" wrapText="1" indent="3"/>
    </xf>
    <xf numFmtId="0" fontId="2" fillId="0" borderId="4" xfId="0" applyFont="1" applyBorder="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left" vertical="center" wrapText="1" indent="2"/>
    </xf>
    <xf numFmtId="0" fontId="4" fillId="0" borderId="7" xfId="0" applyFont="1" applyBorder="1" applyAlignment="1">
      <alignment horizontal="left" vertical="center" wrapText="1" indent="2"/>
    </xf>
    <xf numFmtId="0" fontId="4" fillId="0" borderId="13" xfId="0" applyFont="1" applyBorder="1" applyAlignment="1">
      <alignment vertical="center" wrapText="1"/>
    </xf>
    <xf numFmtId="0" fontId="6" fillId="0" borderId="4" xfId="0" applyFont="1" applyBorder="1" applyAlignment="1">
      <alignment vertical="center" wrapText="1"/>
    </xf>
    <xf numFmtId="0" fontId="4" fillId="2" borderId="4" xfId="0" applyFont="1" applyFill="1" applyBorder="1" applyAlignment="1">
      <alignment horizontal="left" vertical="center" wrapText="1" indent="2"/>
    </xf>
    <xf numFmtId="0" fontId="4" fillId="2" borderId="4" xfId="0" applyFont="1" applyFill="1" applyBorder="1" applyAlignment="1">
      <alignment horizontal="left" vertical="center" wrapText="1" indent="3"/>
    </xf>
    <xf numFmtId="0" fontId="4" fillId="0" borderId="0" xfId="0" applyFont="1" applyBorder="1" applyAlignment="1">
      <alignment vertical="center" wrapText="1"/>
    </xf>
    <xf numFmtId="0" fontId="0" fillId="0" borderId="0" xfId="0" applyBorder="1"/>
    <xf numFmtId="0" fontId="2" fillId="0" borderId="6" xfId="0" applyFont="1" applyBorder="1" applyAlignment="1">
      <alignment horizontal="center" vertical="center" wrapText="1"/>
    </xf>
    <xf numFmtId="0" fontId="2" fillId="0" borderId="4" xfId="0" applyFont="1" applyBorder="1" applyAlignment="1">
      <alignment vertical="center" wrapText="1"/>
    </xf>
    <xf numFmtId="0" fontId="4" fillId="0" borderId="4" xfId="0"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horizontal="right" vertical="center" wrapText="1"/>
    </xf>
    <xf numFmtId="0" fontId="4" fillId="0" borderId="5" xfId="0" applyFont="1" applyBorder="1" applyAlignment="1">
      <alignment horizontal="right" vertical="center" wrapText="1"/>
    </xf>
    <xf numFmtId="0" fontId="2" fillId="0" borderId="5" xfId="0" applyFont="1" applyBorder="1" applyAlignment="1">
      <alignment horizontal="center" vertical="center" wrapText="1"/>
    </xf>
    <xf numFmtId="0" fontId="2" fillId="0" borderId="4" xfId="0" applyFont="1" applyBorder="1" applyAlignment="1">
      <alignment horizontal="right" vertical="center" wrapText="1"/>
    </xf>
    <xf numFmtId="0" fontId="8" fillId="0" borderId="5" xfId="0" applyFont="1" applyBorder="1" applyAlignment="1">
      <alignment horizontal="center" vertical="center" textRotation="90" wrapText="1"/>
    </xf>
    <xf numFmtId="0" fontId="4" fillId="2" borderId="4" xfId="0" applyFont="1" applyFill="1" applyBorder="1" applyAlignment="1">
      <alignment vertical="center" wrapText="1"/>
    </xf>
    <xf numFmtId="0" fontId="5" fillId="0" borderId="0" xfId="0" applyFont="1" applyAlignment="1">
      <alignment vertical="center" wrapText="1"/>
    </xf>
    <xf numFmtId="0" fontId="13" fillId="0" borderId="4" xfId="0" applyFont="1" applyBorder="1"/>
    <xf numFmtId="0" fontId="13" fillId="0" borderId="0" xfId="0" applyFont="1"/>
    <xf numFmtId="0" fontId="4" fillId="0" borderId="16" xfId="0" applyFont="1" applyBorder="1" applyAlignment="1">
      <alignment horizontal="left" vertical="center" wrapText="1" indent="3"/>
    </xf>
    <xf numFmtId="0" fontId="4" fillId="0" borderId="16" xfId="0" applyFont="1" applyBorder="1" applyAlignment="1">
      <alignment horizontal="left" vertical="center" wrapText="1" indent="2"/>
    </xf>
    <xf numFmtId="0" fontId="15" fillId="0" borderId="4" xfId="0" applyFont="1" applyBorder="1" applyAlignment="1">
      <alignment horizontal="left" vertical="center" wrapText="1"/>
    </xf>
    <xf numFmtId="0" fontId="15" fillId="0" borderId="4" xfId="0" applyFont="1" applyBorder="1" applyAlignment="1">
      <alignment horizontal="left" vertical="center" wrapText="1" indent="2"/>
    </xf>
    <xf numFmtId="0" fontId="15" fillId="0" borderId="4" xfId="0" applyFont="1" applyBorder="1" applyAlignment="1">
      <alignment vertical="center" wrapText="1"/>
    </xf>
    <xf numFmtId="0" fontId="15" fillId="0" borderId="16" xfId="0" applyFont="1" applyBorder="1" applyAlignment="1">
      <alignment horizontal="left" vertical="center" wrapText="1" indent="3"/>
    </xf>
    <xf numFmtId="0" fontId="15" fillId="0" borderId="4" xfId="0" applyFont="1" applyBorder="1" applyAlignment="1">
      <alignment horizontal="left" vertical="center" wrapText="1" indent="3"/>
    </xf>
    <xf numFmtId="0" fontId="15" fillId="0" borderId="5" xfId="0" applyFont="1" applyBorder="1" applyAlignment="1">
      <alignment horizontal="left" vertical="center" wrapText="1" indent="2"/>
    </xf>
    <xf numFmtId="0" fontId="15" fillId="0" borderId="6" xfId="0" applyFont="1" applyBorder="1" applyAlignment="1">
      <alignment horizontal="left" vertical="center" wrapText="1" indent="2"/>
    </xf>
    <xf numFmtId="0" fontId="15" fillId="0" borderId="16" xfId="0" applyFont="1" applyBorder="1" applyAlignment="1">
      <alignment horizontal="left" vertical="center" wrapText="1" indent="2"/>
    </xf>
    <xf numFmtId="2" fontId="14" fillId="0" borderId="9"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2" fontId="14" fillId="0" borderId="12"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16" fillId="0" borderId="12" xfId="0" applyNumberFormat="1" applyFont="1" applyBorder="1"/>
    <xf numFmtId="2" fontId="16" fillId="0" borderId="4" xfId="0" applyNumberFormat="1" applyFont="1" applyBorder="1"/>
    <xf numFmtId="2" fontId="16" fillId="0" borderId="8" xfId="0" applyNumberFormat="1" applyFont="1" applyBorder="1"/>
    <xf numFmtId="2" fontId="17" fillId="0" borderId="5" xfId="0" applyNumberFormat="1" applyFont="1" applyBorder="1"/>
    <xf numFmtId="2" fontId="17" fillId="0" borderId="4" xfId="0" applyNumberFormat="1" applyFont="1" applyBorder="1"/>
    <xf numFmtId="2" fontId="16" fillId="0" borderId="5" xfId="0" applyNumberFormat="1" applyFont="1" applyBorder="1"/>
    <xf numFmtId="2" fontId="16" fillId="0" borderId="6" xfId="0" applyNumberFormat="1" applyFont="1" applyBorder="1"/>
    <xf numFmtId="2" fontId="17" fillId="0" borderId="6" xfId="0" applyNumberFormat="1" applyFont="1" applyBorder="1"/>
    <xf numFmtId="2"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5" xfId="0" applyFont="1" applyBorder="1" applyAlignment="1">
      <alignment horizontal="center" vertical="center" textRotation="90" wrapText="1"/>
    </xf>
    <xf numFmtId="0" fontId="2" fillId="0" borderId="6" xfId="0" applyFont="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xf>
    <xf numFmtId="0" fontId="20" fillId="0" borderId="0" xfId="0" applyFont="1" applyAlignment="1">
      <alignment horizontal="left"/>
    </xf>
    <xf numFmtId="0" fontId="20" fillId="0" borderId="0" xfId="0" applyFont="1"/>
    <xf numFmtId="0" fontId="21" fillId="0" borderId="0" xfId="0" applyFont="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2" fillId="0" borderId="4" xfId="0" applyFont="1" applyBorder="1" applyAlignment="1">
      <alignment vertical="center" wrapText="1"/>
    </xf>
    <xf numFmtId="0" fontId="4" fillId="0" borderId="5" xfId="0" applyFont="1" applyBorder="1" applyAlignment="1">
      <alignment horizontal="right" vertical="center" wrapText="1"/>
    </xf>
    <xf numFmtId="0" fontId="4" fillId="0" borderId="13" xfId="0" applyFont="1" applyBorder="1" applyAlignment="1">
      <alignment horizontal="right" vertical="center" wrapText="1"/>
    </xf>
    <xf numFmtId="0" fontId="4"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6" xfId="0" applyFont="1" applyBorder="1" applyAlignment="1">
      <alignment horizontal="right" vertical="center" wrapText="1"/>
    </xf>
    <xf numFmtId="2" fontId="2" fillId="0" borderId="5"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topLeftCell="A10" zoomScaleNormal="100" zoomScaleSheetLayoutView="100" workbookViewId="0">
      <selection activeCell="E26" sqref="E26"/>
    </sheetView>
  </sheetViews>
  <sheetFormatPr defaultRowHeight="14.4" x14ac:dyDescent="0.3"/>
  <cols>
    <col min="1" max="1" width="18.6640625" style="7" customWidth="1"/>
    <col min="2" max="4" width="9.6640625" style="7" customWidth="1"/>
    <col min="5" max="5" width="12.44140625" customWidth="1"/>
    <col min="6" max="9" width="11.88671875" customWidth="1"/>
    <col min="10" max="12" width="14.6640625" customWidth="1"/>
  </cols>
  <sheetData>
    <row r="1" spans="1:12" ht="15.6" x14ac:dyDescent="0.3">
      <c r="L1" s="1" t="s">
        <v>0</v>
      </c>
    </row>
    <row r="2" spans="1:12" ht="15.6" x14ac:dyDescent="0.3">
      <c r="L2" s="1" t="s">
        <v>1</v>
      </c>
    </row>
    <row r="3" spans="1:12" ht="15.6" x14ac:dyDescent="0.3">
      <c r="L3" s="1" t="s">
        <v>152</v>
      </c>
    </row>
    <row r="4" spans="1:12" ht="15.6" x14ac:dyDescent="0.3">
      <c r="L4" s="1" t="s">
        <v>153</v>
      </c>
    </row>
    <row r="5" spans="1:12" ht="15.6" x14ac:dyDescent="0.3">
      <c r="L5" s="1" t="s">
        <v>154</v>
      </c>
    </row>
    <row r="6" spans="1:12" ht="15.6" x14ac:dyDescent="0.3">
      <c r="L6" s="1" t="s">
        <v>155</v>
      </c>
    </row>
    <row r="7" spans="1:12" ht="18.75" x14ac:dyDescent="0.25">
      <c r="A7" s="8"/>
    </row>
    <row r="8" spans="1:12" ht="18" x14ac:dyDescent="0.3">
      <c r="L8" s="15" t="s">
        <v>156</v>
      </c>
    </row>
    <row r="9" spans="1:12" ht="18" x14ac:dyDescent="0.3">
      <c r="L9" s="102" t="s">
        <v>208</v>
      </c>
    </row>
    <row r="10" spans="1:12" ht="18" x14ac:dyDescent="0.3">
      <c r="L10" s="16" t="s">
        <v>158</v>
      </c>
    </row>
    <row r="11" spans="1:12" ht="18" x14ac:dyDescent="0.3">
      <c r="L11" s="102" t="s">
        <v>209</v>
      </c>
    </row>
    <row r="12" spans="1:12" x14ac:dyDescent="0.3">
      <c r="L12" s="16" t="s">
        <v>157</v>
      </c>
    </row>
    <row r="13" spans="1:12" ht="18" x14ac:dyDescent="0.3">
      <c r="L13" s="15" t="s">
        <v>210</v>
      </c>
    </row>
    <row r="14" spans="1:12" ht="15.6" x14ac:dyDescent="0.3">
      <c r="L14" s="20" t="s">
        <v>160</v>
      </c>
    </row>
    <row r="15" spans="1:12" ht="18" x14ac:dyDescent="0.3">
      <c r="L15" s="15" t="s">
        <v>211</v>
      </c>
    </row>
    <row r="16" spans="1:12" ht="18.75" x14ac:dyDescent="0.25">
      <c r="A16" s="9"/>
    </row>
    <row r="17" spans="1:12" ht="17.399999999999999" x14ac:dyDescent="0.3">
      <c r="A17" s="103" t="s">
        <v>2</v>
      </c>
      <c r="B17" s="103"/>
      <c r="C17" s="103"/>
      <c r="D17" s="103"/>
      <c r="E17" s="103"/>
      <c r="F17" s="103"/>
      <c r="G17" s="103"/>
      <c r="H17" s="103"/>
      <c r="I17" s="103"/>
      <c r="J17" s="103"/>
      <c r="K17" s="103"/>
      <c r="L17" s="103"/>
    </row>
    <row r="18" spans="1:12" ht="17.399999999999999" x14ac:dyDescent="0.3">
      <c r="A18" s="103" t="s">
        <v>189</v>
      </c>
      <c r="B18" s="103"/>
      <c r="C18" s="103"/>
      <c r="D18" s="103"/>
      <c r="E18" s="103"/>
      <c r="F18" s="103"/>
      <c r="G18" s="103"/>
      <c r="H18" s="103"/>
      <c r="I18" s="103"/>
      <c r="J18" s="103"/>
      <c r="K18" s="103"/>
      <c r="L18" s="103"/>
    </row>
    <row r="19" spans="1:12" ht="17.399999999999999" x14ac:dyDescent="0.3">
      <c r="A19" s="103" t="s">
        <v>190</v>
      </c>
      <c r="B19" s="103"/>
      <c r="C19" s="103"/>
      <c r="D19" s="103"/>
      <c r="E19" s="103"/>
      <c r="F19" s="103"/>
      <c r="G19" s="103"/>
      <c r="H19" s="103"/>
      <c r="I19" s="103"/>
      <c r="J19" s="103"/>
      <c r="K19" s="103"/>
      <c r="L19" s="103"/>
    </row>
    <row r="20" spans="1:12" ht="15.6" x14ac:dyDescent="0.3">
      <c r="A20" s="10"/>
    </row>
    <row r="21" spans="1:12" ht="16.2" thickBot="1" x14ac:dyDescent="0.35">
      <c r="A21" s="10" t="s">
        <v>212</v>
      </c>
    </row>
    <row r="22" spans="1:12" ht="16.2" thickBot="1" x14ac:dyDescent="0.35">
      <c r="A22" s="17"/>
      <c r="B22" s="18"/>
      <c r="L22" s="21" t="s">
        <v>3</v>
      </c>
    </row>
    <row r="23" spans="1:12" ht="16.2" thickBot="1" x14ac:dyDescent="0.35">
      <c r="B23" s="18"/>
      <c r="K23" s="19" t="s">
        <v>4</v>
      </c>
      <c r="L23" s="22"/>
    </row>
    <row r="24" spans="1:12" ht="16.2" thickBot="1" x14ac:dyDescent="0.35">
      <c r="B24" s="18"/>
      <c r="K24" s="19" t="s">
        <v>5</v>
      </c>
      <c r="L24" s="22"/>
    </row>
    <row r="25" spans="1:12" ht="16.2" thickBot="1" x14ac:dyDescent="0.35">
      <c r="B25" s="18"/>
      <c r="K25" s="19" t="s">
        <v>6</v>
      </c>
      <c r="L25" s="22"/>
    </row>
    <row r="26" spans="1:12" ht="16.2" thickBot="1" x14ac:dyDescent="0.35">
      <c r="B26" s="18"/>
      <c r="K26" s="19" t="s">
        <v>5</v>
      </c>
      <c r="L26" s="22"/>
    </row>
    <row r="27" spans="1:12" ht="16.2" thickBot="1" x14ac:dyDescent="0.35">
      <c r="B27" s="18"/>
      <c r="K27" s="19" t="s">
        <v>7</v>
      </c>
      <c r="L27" s="22"/>
    </row>
    <row r="28" spans="1:12" ht="16.2" thickBot="1" x14ac:dyDescent="0.35">
      <c r="B28" s="18"/>
      <c r="K28" s="19" t="s">
        <v>8</v>
      </c>
      <c r="L28" s="22"/>
    </row>
    <row r="29" spans="1:12" ht="16.2" thickBot="1" x14ac:dyDescent="0.35">
      <c r="B29" s="18"/>
      <c r="K29" s="19" t="s">
        <v>9</v>
      </c>
      <c r="L29" s="22">
        <v>383</v>
      </c>
    </row>
    <row r="30" spans="1:12" ht="15.6" x14ac:dyDescent="0.3">
      <c r="A30" s="6" t="s">
        <v>206</v>
      </c>
    </row>
    <row r="31" spans="1:12" ht="15.6" x14ac:dyDescent="0.3">
      <c r="A31" s="6" t="s">
        <v>207</v>
      </c>
      <c r="C31" s="100" t="s">
        <v>205</v>
      </c>
      <c r="E31" s="101"/>
      <c r="F31" s="101"/>
      <c r="G31" s="101"/>
      <c r="H31" s="101"/>
      <c r="I31" s="101"/>
      <c r="J31" s="101"/>
      <c r="K31" s="101"/>
      <c r="L31" s="101"/>
    </row>
    <row r="32" spans="1:12" ht="15.6" x14ac:dyDescent="0.3">
      <c r="A32" s="6"/>
    </row>
    <row r="33" spans="1:2" ht="15.6" x14ac:dyDescent="0.3">
      <c r="A33" s="6" t="s">
        <v>204</v>
      </c>
      <c r="B33" s="100" t="s">
        <v>203</v>
      </c>
    </row>
    <row r="34" spans="1:2" ht="15.6" x14ac:dyDescent="0.3">
      <c r="A34" s="6"/>
    </row>
    <row r="35" spans="1:2" ht="15.6" x14ac:dyDescent="0.3">
      <c r="A35" s="6" t="s">
        <v>10</v>
      </c>
    </row>
  </sheetData>
  <mergeCells count="3">
    <mergeCell ref="A17:L17"/>
    <mergeCell ref="A18:L18"/>
    <mergeCell ref="A19:L19"/>
  </mergeCell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116"/>
  <sheetViews>
    <sheetView tabSelected="1" view="pageBreakPreview" topLeftCell="A10" zoomScale="75" zoomScaleNormal="75" zoomScaleSheetLayoutView="75" workbookViewId="0">
      <pane ySplit="4740" topLeftCell="A67"/>
      <selection activeCell="K13" sqref="K13"/>
      <selection pane="bottomLeft" activeCell="F69" sqref="F69"/>
    </sheetView>
  </sheetViews>
  <sheetFormatPr defaultRowHeight="14.4" x14ac:dyDescent="0.3"/>
  <cols>
    <col min="1" max="1" width="41.33203125" style="7" customWidth="1"/>
    <col min="2" max="2" width="6" style="7" customWidth="1"/>
    <col min="3" max="3" width="7.5546875" style="7" customWidth="1"/>
    <col min="4" max="4" width="7.33203125" style="7" customWidth="1"/>
    <col min="5" max="5" width="8" style="7" customWidth="1"/>
    <col min="6" max="16" width="13.6640625" customWidth="1"/>
  </cols>
  <sheetData>
    <row r="2" spans="1:16" ht="15.6" x14ac:dyDescent="0.3">
      <c r="A2" s="108" t="s">
        <v>17</v>
      </c>
      <c r="B2" s="108"/>
      <c r="C2" s="108"/>
      <c r="D2" s="108"/>
      <c r="E2" s="108"/>
      <c r="F2" s="108"/>
      <c r="G2" s="108"/>
      <c r="H2" s="108"/>
      <c r="I2" s="108"/>
      <c r="J2" s="108"/>
      <c r="K2" s="108"/>
      <c r="L2" s="108"/>
      <c r="M2" s="108"/>
      <c r="N2" s="108"/>
      <c r="O2" s="108"/>
      <c r="P2" s="108"/>
    </row>
    <row r="3" spans="1:16" ht="15.75" x14ac:dyDescent="0.25">
      <c r="A3" s="10"/>
    </row>
    <row r="4" spans="1:16" ht="22.5" customHeight="1" x14ac:dyDescent="0.3">
      <c r="A4" s="110" t="s">
        <v>11</v>
      </c>
      <c r="B4" s="110" t="s">
        <v>12</v>
      </c>
      <c r="C4" s="111" t="s">
        <v>166</v>
      </c>
      <c r="D4" s="112"/>
      <c r="E4" s="109" t="s">
        <v>165</v>
      </c>
      <c r="F4" s="119" t="s">
        <v>13</v>
      </c>
      <c r="G4" s="120"/>
      <c r="H4" s="120"/>
      <c r="I4" s="120"/>
      <c r="J4" s="120"/>
      <c r="K4" s="120"/>
      <c r="L4" s="120"/>
      <c r="M4" s="120"/>
      <c r="N4" s="120"/>
      <c r="O4" s="120"/>
      <c r="P4" s="121"/>
    </row>
    <row r="5" spans="1:16" ht="33" customHeight="1" x14ac:dyDescent="0.3">
      <c r="A5" s="117"/>
      <c r="B5" s="117"/>
      <c r="C5" s="113"/>
      <c r="D5" s="114"/>
      <c r="E5" s="109"/>
      <c r="F5" s="109" t="s">
        <v>188</v>
      </c>
      <c r="G5" s="109"/>
      <c r="H5" s="109"/>
      <c r="I5" s="109"/>
      <c r="J5" s="109"/>
      <c r="K5" s="109"/>
      <c r="L5" s="109"/>
      <c r="M5" s="109"/>
      <c r="N5" s="109"/>
      <c r="O5" s="109"/>
      <c r="P5" s="109"/>
    </row>
    <row r="6" spans="1:16" x14ac:dyDescent="0.3">
      <c r="A6" s="117"/>
      <c r="B6" s="117"/>
      <c r="C6" s="113"/>
      <c r="D6" s="114"/>
      <c r="E6" s="109"/>
      <c r="F6" s="110" t="s">
        <v>161</v>
      </c>
      <c r="G6" s="109" t="s">
        <v>20</v>
      </c>
      <c r="H6" s="109"/>
      <c r="I6" s="109"/>
      <c r="J6" s="109"/>
      <c r="K6" s="109"/>
      <c r="L6" s="109"/>
      <c r="M6" s="109"/>
      <c r="N6" s="109"/>
      <c r="O6" s="109"/>
      <c r="P6" s="109"/>
    </row>
    <row r="7" spans="1:16" ht="60.75" customHeight="1" x14ac:dyDescent="0.3">
      <c r="A7" s="117"/>
      <c r="B7" s="117"/>
      <c r="C7" s="113"/>
      <c r="D7" s="114"/>
      <c r="E7" s="109"/>
      <c r="F7" s="117"/>
      <c r="G7" s="109" t="s">
        <v>162</v>
      </c>
      <c r="H7" s="109"/>
      <c r="I7" s="109"/>
      <c r="J7" s="109" t="s">
        <v>163</v>
      </c>
      <c r="K7" s="109"/>
      <c r="L7" s="109"/>
      <c r="M7" s="109"/>
      <c r="N7" s="109" t="s">
        <v>164</v>
      </c>
      <c r="O7" s="109"/>
      <c r="P7" s="109"/>
    </row>
    <row r="8" spans="1:16" ht="86.25" customHeight="1" x14ac:dyDescent="0.3">
      <c r="A8" s="117"/>
      <c r="B8" s="117"/>
      <c r="C8" s="115"/>
      <c r="D8" s="116"/>
      <c r="E8" s="110"/>
      <c r="F8" s="117"/>
      <c r="G8" s="96" t="s">
        <v>183</v>
      </c>
      <c r="H8" s="63" t="s">
        <v>179</v>
      </c>
      <c r="I8" s="63" t="s">
        <v>198</v>
      </c>
      <c r="J8" s="63"/>
      <c r="K8" s="63"/>
      <c r="L8" s="63"/>
      <c r="M8" s="63"/>
      <c r="N8" s="63" t="s">
        <v>180</v>
      </c>
      <c r="O8" s="63" t="s">
        <v>181</v>
      </c>
      <c r="P8" s="63" t="s">
        <v>182</v>
      </c>
    </row>
    <row r="9" spans="1:16" ht="19.5" customHeight="1" x14ac:dyDescent="0.3">
      <c r="A9" s="118"/>
      <c r="B9" s="118"/>
      <c r="C9" s="91" t="s">
        <v>193</v>
      </c>
      <c r="D9" s="92" t="s">
        <v>194</v>
      </c>
      <c r="E9" s="93" t="s">
        <v>195</v>
      </c>
      <c r="F9" s="118"/>
      <c r="G9" s="94" t="s">
        <v>201</v>
      </c>
      <c r="H9" s="94" t="s">
        <v>200</v>
      </c>
      <c r="I9" s="94" t="s">
        <v>199</v>
      </c>
      <c r="J9" s="94" t="s">
        <v>196</v>
      </c>
      <c r="K9" s="94" t="s">
        <v>197</v>
      </c>
      <c r="L9" s="94"/>
      <c r="M9" s="94"/>
      <c r="N9" s="94"/>
      <c r="O9" s="94"/>
      <c r="P9" s="94"/>
    </row>
    <row r="10" spans="1:16" ht="15" x14ac:dyDescent="0.25">
      <c r="A10" s="44">
        <v>1</v>
      </c>
      <c r="B10" s="44">
        <v>2</v>
      </c>
      <c r="C10" s="119">
        <v>3</v>
      </c>
      <c r="D10" s="121"/>
      <c r="E10" s="44">
        <v>4</v>
      </c>
      <c r="F10" s="44">
        <v>5</v>
      </c>
      <c r="G10" s="44">
        <v>6</v>
      </c>
      <c r="H10" s="44">
        <v>7</v>
      </c>
      <c r="I10" s="44">
        <v>8</v>
      </c>
      <c r="J10" s="44">
        <v>9</v>
      </c>
      <c r="K10" s="44">
        <v>10</v>
      </c>
      <c r="L10" s="44">
        <v>11</v>
      </c>
      <c r="M10" s="44">
        <v>12</v>
      </c>
      <c r="N10" s="44">
        <v>13</v>
      </c>
      <c r="O10" s="44">
        <v>14</v>
      </c>
      <c r="P10" s="44">
        <v>15</v>
      </c>
    </row>
    <row r="11" spans="1:16" ht="31.5" customHeight="1" x14ac:dyDescent="0.3">
      <c r="A11" s="41" t="s">
        <v>14</v>
      </c>
      <c r="B11" s="42">
        <v>1</v>
      </c>
      <c r="C11" s="106" t="s">
        <v>15</v>
      </c>
      <c r="D11" s="107"/>
      <c r="E11" s="42" t="s">
        <v>15</v>
      </c>
      <c r="F11" s="78"/>
      <c r="G11" s="79"/>
      <c r="H11" s="79"/>
      <c r="I11" s="79"/>
      <c r="J11" s="79"/>
      <c r="K11" s="79"/>
      <c r="L11" s="79"/>
      <c r="M11" s="79"/>
      <c r="N11" s="79"/>
      <c r="O11" s="79"/>
      <c r="P11" s="79"/>
    </row>
    <row r="12" spans="1:16" ht="30" customHeight="1" x14ac:dyDescent="0.3">
      <c r="A12" s="31" t="s">
        <v>16</v>
      </c>
      <c r="B12" s="28">
        <v>2</v>
      </c>
      <c r="C12" s="106" t="s">
        <v>15</v>
      </c>
      <c r="D12" s="107"/>
      <c r="E12" s="28" t="s">
        <v>15</v>
      </c>
      <c r="F12" s="80"/>
      <c r="G12" s="81"/>
      <c r="H12" s="81"/>
      <c r="I12" s="81"/>
      <c r="J12" s="81"/>
      <c r="K12" s="81"/>
      <c r="L12" s="81"/>
      <c r="M12" s="81"/>
      <c r="N12" s="81"/>
      <c r="O12" s="81"/>
      <c r="P12" s="81"/>
    </row>
    <row r="13" spans="1:16" ht="21" customHeight="1" x14ac:dyDescent="0.3">
      <c r="A13" s="50" t="s">
        <v>18</v>
      </c>
      <c r="B13" s="28">
        <v>1000</v>
      </c>
      <c r="C13" s="106"/>
      <c r="D13" s="107"/>
      <c r="E13" s="26"/>
      <c r="F13" s="82">
        <f>SUM(G13:P13)</f>
        <v>31629635</v>
      </c>
      <c r="G13" s="83">
        <v>808500</v>
      </c>
      <c r="H13" s="83">
        <v>8216200</v>
      </c>
      <c r="I13" s="83">
        <v>20382345</v>
      </c>
      <c r="J13" s="83">
        <v>161200</v>
      </c>
      <c r="K13" s="83">
        <v>270300</v>
      </c>
      <c r="L13" s="83"/>
      <c r="M13" s="83"/>
      <c r="N13" s="83">
        <v>1668660</v>
      </c>
      <c r="O13" s="83">
        <v>122430</v>
      </c>
      <c r="P13" s="83"/>
    </row>
    <row r="14" spans="1:16" ht="21.75" customHeight="1" x14ac:dyDescent="0.3">
      <c r="A14" s="70" t="s">
        <v>19</v>
      </c>
      <c r="B14" s="28">
        <v>1100</v>
      </c>
      <c r="C14" s="28"/>
      <c r="D14" s="28">
        <v>120</v>
      </c>
      <c r="E14" s="29"/>
      <c r="F14" s="84"/>
      <c r="G14" s="85"/>
      <c r="H14" s="85"/>
      <c r="I14" s="85"/>
      <c r="J14" s="85"/>
      <c r="K14" s="85"/>
      <c r="L14" s="85"/>
      <c r="M14" s="85"/>
      <c r="N14" s="85"/>
      <c r="O14" s="85"/>
      <c r="P14" s="85"/>
    </row>
    <row r="15" spans="1:16" ht="15.6" x14ac:dyDescent="0.3">
      <c r="A15" s="71" t="s">
        <v>20</v>
      </c>
      <c r="B15" s="25"/>
      <c r="C15" s="25"/>
      <c r="D15" s="25"/>
      <c r="E15" s="26"/>
      <c r="F15" s="83"/>
      <c r="G15" s="86"/>
      <c r="H15" s="86"/>
      <c r="I15" s="86"/>
      <c r="J15" s="86"/>
      <c r="K15" s="86"/>
      <c r="L15" s="86"/>
      <c r="M15" s="86"/>
      <c r="N15" s="86"/>
      <c r="O15" s="86"/>
      <c r="P15" s="86"/>
    </row>
    <row r="16" spans="1:16" ht="35.25" customHeight="1" x14ac:dyDescent="0.3">
      <c r="A16" s="72" t="s">
        <v>21</v>
      </c>
      <c r="B16" s="28">
        <v>1200</v>
      </c>
      <c r="C16" s="28"/>
      <c r="D16" s="28">
        <v>130</v>
      </c>
      <c r="E16" s="99"/>
      <c r="F16" s="83"/>
      <c r="G16" s="86"/>
      <c r="H16" s="86"/>
      <c r="I16" s="86"/>
      <c r="J16" s="86"/>
      <c r="K16" s="86"/>
      <c r="L16" s="86"/>
      <c r="M16" s="86"/>
      <c r="N16" s="86"/>
      <c r="O16" s="86"/>
      <c r="P16" s="86"/>
    </row>
    <row r="17" spans="1:16" ht="48.75" customHeight="1" x14ac:dyDescent="0.3">
      <c r="A17" s="71" t="s">
        <v>22</v>
      </c>
      <c r="B17" s="28">
        <v>1210</v>
      </c>
      <c r="C17" s="28"/>
      <c r="D17" s="28">
        <v>130</v>
      </c>
      <c r="E17" s="99"/>
      <c r="F17" s="83"/>
      <c r="G17" s="86"/>
      <c r="H17" s="86"/>
      <c r="I17" s="86"/>
      <c r="J17" s="86"/>
      <c r="K17" s="86"/>
      <c r="L17" s="86"/>
      <c r="M17" s="86"/>
      <c r="N17" s="86"/>
      <c r="O17" s="86"/>
      <c r="P17" s="86"/>
    </row>
    <row r="18" spans="1:16" ht="50.25" customHeight="1" x14ac:dyDescent="0.3">
      <c r="A18" s="71" t="s">
        <v>23</v>
      </c>
      <c r="B18" s="28">
        <v>1220</v>
      </c>
      <c r="C18" s="28"/>
      <c r="D18" s="28">
        <v>130</v>
      </c>
      <c r="E18" s="99"/>
      <c r="F18" s="83"/>
      <c r="G18" s="86"/>
      <c r="H18" s="86"/>
      <c r="I18" s="86"/>
      <c r="J18" s="86"/>
      <c r="K18" s="86"/>
      <c r="L18" s="86"/>
      <c r="M18" s="86"/>
      <c r="N18" s="86"/>
      <c r="O18" s="86"/>
      <c r="P18" s="86"/>
    </row>
    <row r="19" spans="1:16" ht="27.75" customHeight="1" x14ac:dyDescent="0.3">
      <c r="A19" s="72" t="s">
        <v>24</v>
      </c>
      <c r="B19" s="28">
        <v>1300</v>
      </c>
      <c r="C19" s="28"/>
      <c r="D19" s="28">
        <v>140</v>
      </c>
      <c r="E19" s="99"/>
      <c r="F19" s="83"/>
      <c r="G19" s="86"/>
      <c r="H19" s="86"/>
      <c r="I19" s="86"/>
      <c r="J19" s="86"/>
      <c r="K19" s="86"/>
      <c r="L19" s="86"/>
      <c r="M19" s="86"/>
      <c r="N19" s="86"/>
      <c r="O19" s="86"/>
      <c r="P19" s="86"/>
    </row>
    <row r="20" spans="1:16" x14ac:dyDescent="0.3">
      <c r="A20" s="71" t="s">
        <v>20</v>
      </c>
      <c r="B20" s="28">
        <v>1310</v>
      </c>
      <c r="C20" s="28"/>
      <c r="D20" s="28">
        <v>140</v>
      </c>
      <c r="E20" s="99"/>
      <c r="F20" s="83"/>
      <c r="G20" s="86"/>
      <c r="H20" s="86"/>
      <c r="I20" s="86"/>
      <c r="J20" s="86"/>
      <c r="K20" s="86"/>
      <c r="L20" s="86"/>
      <c r="M20" s="86"/>
      <c r="N20" s="86"/>
      <c r="O20" s="86"/>
      <c r="P20" s="86"/>
    </row>
    <row r="21" spans="1:16" ht="20.25" customHeight="1" x14ac:dyDescent="0.3">
      <c r="A21" s="72" t="s">
        <v>25</v>
      </c>
      <c r="B21" s="28">
        <v>1400</v>
      </c>
      <c r="C21" s="28"/>
      <c r="D21" s="28">
        <v>150</v>
      </c>
      <c r="E21" s="99"/>
      <c r="F21" s="83"/>
      <c r="G21" s="86"/>
      <c r="H21" s="86"/>
      <c r="I21" s="86"/>
      <c r="J21" s="86"/>
      <c r="K21" s="86"/>
      <c r="L21" s="86"/>
      <c r="M21" s="86"/>
      <c r="N21" s="86"/>
      <c r="O21" s="86"/>
      <c r="P21" s="86"/>
    </row>
    <row r="22" spans="1:16" x14ac:dyDescent="0.3">
      <c r="A22" s="71" t="s">
        <v>20</v>
      </c>
      <c r="B22" s="28">
        <v>1410</v>
      </c>
      <c r="C22" s="28"/>
      <c r="D22" s="28">
        <v>150</v>
      </c>
      <c r="E22" s="99"/>
      <c r="F22" s="83"/>
      <c r="G22" s="86"/>
      <c r="H22" s="86"/>
      <c r="I22" s="86"/>
      <c r="J22" s="86"/>
      <c r="K22" s="86"/>
      <c r="L22" s="86"/>
      <c r="M22" s="86"/>
      <c r="N22" s="86"/>
      <c r="O22" s="86"/>
      <c r="P22" s="86"/>
    </row>
    <row r="23" spans="1:16" ht="18.75" customHeight="1" x14ac:dyDescent="0.3">
      <c r="A23" s="72" t="s">
        <v>26</v>
      </c>
      <c r="B23" s="28">
        <v>1500</v>
      </c>
      <c r="C23" s="28"/>
      <c r="D23" s="28">
        <v>180</v>
      </c>
      <c r="E23" s="99"/>
      <c r="F23" s="83"/>
      <c r="G23" s="86"/>
      <c r="H23" s="86"/>
      <c r="I23" s="86"/>
      <c r="J23" s="86"/>
      <c r="K23" s="86"/>
      <c r="L23" s="86"/>
      <c r="M23" s="86"/>
      <c r="N23" s="86"/>
      <c r="O23" s="86"/>
      <c r="P23" s="86"/>
    </row>
    <row r="24" spans="1:16" ht="18.75" customHeight="1" x14ac:dyDescent="0.3">
      <c r="A24" s="71" t="s">
        <v>27</v>
      </c>
      <c r="B24" s="28">
        <v>1510</v>
      </c>
      <c r="C24" s="28"/>
      <c r="D24" s="28">
        <v>180</v>
      </c>
      <c r="E24" s="99"/>
      <c r="F24" s="83"/>
      <c r="G24" s="86"/>
      <c r="H24" s="86"/>
      <c r="I24" s="86"/>
      <c r="J24" s="86"/>
      <c r="K24" s="86"/>
      <c r="L24" s="86"/>
      <c r="M24" s="86"/>
      <c r="N24" s="86"/>
      <c r="O24" s="86"/>
      <c r="P24" s="86"/>
    </row>
    <row r="25" spans="1:16" ht="24.75" customHeight="1" x14ac:dyDescent="0.3">
      <c r="A25" s="71" t="s">
        <v>28</v>
      </c>
      <c r="B25" s="28">
        <v>1520</v>
      </c>
      <c r="C25" s="28"/>
      <c r="D25" s="28">
        <v>180</v>
      </c>
      <c r="E25" s="99"/>
      <c r="F25" s="83"/>
      <c r="G25" s="86"/>
      <c r="H25" s="86"/>
      <c r="I25" s="86"/>
      <c r="J25" s="86"/>
      <c r="K25" s="86"/>
      <c r="L25" s="86"/>
      <c r="M25" s="86"/>
      <c r="N25" s="86"/>
      <c r="O25" s="86"/>
      <c r="P25" s="86"/>
    </row>
    <row r="26" spans="1:16" ht="9.75" customHeight="1" x14ac:dyDescent="0.3">
      <c r="A26" s="72"/>
      <c r="B26" s="25"/>
      <c r="C26" s="25"/>
      <c r="D26" s="25"/>
      <c r="E26" s="99"/>
      <c r="F26" s="83"/>
      <c r="G26" s="86"/>
      <c r="H26" s="86"/>
      <c r="I26" s="86"/>
      <c r="J26" s="86"/>
      <c r="K26" s="86"/>
      <c r="L26" s="86"/>
      <c r="M26" s="86"/>
      <c r="N26" s="86"/>
      <c r="O26" s="86"/>
      <c r="P26" s="86"/>
    </row>
    <row r="27" spans="1:16" ht="21.75" customHeight="1" x14ac:dyDescent="0.3">
      <c r="A27" s="72" t="s">
        <v>29</v>
      </c>
      <c r="B27" s="28">
        <v>1900</v>
      </c>
      <c r="C27" s="28"/>
      <c r="D27" s="25"/>
      <c r="E27" s="99"/>
      <c r="F27" s="83"/>
      <c r="G27" s="86"/>
      <c r="H27" s="86"/>
      <c r="I27" s="86"/>
      <c r="J27" s="86"/>
      <c r="K27" s="86"/>
      <c r="L27" s="86"/>
      <c r="M27" s="86"/>
      <c r="N27" s="86"/>
      <c r="O27" s="86"/>
      <c r="P27" s="86"/>
    </row>
    <row r="28" spans="1:16" ht="15.6" x14ac:dyDescent="0.3">
      <c r="A28" s="71" t="s">
        <v>20</v>
      </c>
      <c r="B28" s="25"/>
      <c r="C28" s="25"/>
      <c r="D28" s="25"/>
      <c r="E28" s="99"/>
      <c r="F28" s="83"/>
      <c r="G28" s="86"/>
      <c r="H28" s="86"/>
      <c r="I28" s="86"/>
      <c r="J28" s="86"/>
      <c r="K28" s="86"/>
      <c r="L28" s="86"/>
      <c r="M28" s="86"/>
      <c r="N28" s="86"/>
      <c r="O28" s="86"/>
      <c r="P28" s="86"/>
    </row>
    <row r="29" spans="1:16" ht="10.5" customHeight="1" x14ac:dyDescent="0.3">
      <c r="A29" s="72"/>
      <c r="B29" s="25"/>
      <c r="C29" s="25"/>
      <c r="D29" s="25"/>
      <c r="E29" s="99"/>
      <c r="F29" s="83"/>
      <c r="G29" s="86"/>
      <c r="H29" s="86"/>
      <c r="I29" s="86"/>
      <c r="J29" s="86"/>
      <c r="K29" s="86"/>
      <c r="L29" s="86"/>
      <c r="M29" s="86"/>
      <c r="N29" s="86"/>
      <c r="O29" s="86"/>
      <c r="P29" s="86"/>
    </row>
    <row r="30" spans="1:16" ht="18" customHeight="1" x14ac:dyDescent="0.3">
      <c r="A30" s="72" t="s">
        <v>30</v>
      </c>
      <c r="B30" s="28">
        <v>1980</v>
      </c>
      <c r="C30" s="28"/>
      <c r="D30" s="28" t="s">
        <v>15</v>
      </c>
      <c r="E30" s="99"/>
      <c r="F30" s="83"/>
      <c r="G30" s="86"/>
      <c r="H30" s="86"/>
      <c r="I30" s="86"/>
      <c r="J30" s="86"/>
      <c r="K30" s="86"/>
      <c r="L30" s="86"/>
      <c r="M30" s="86"/>
      <c r="N30" s="86"/>
      <c r="O30" s="86"/>
      <c r="P30" s="86"/>
    </row>
    <row r="31" spans="1:16" ht="38.25" customHeight="1" x14ac:dyDescent="0.3">
      <c r="A31" s="71" t="s">
        <v>31</v>
      </c>
      <c r="B31" s="28">
        <v>1981</v>
      </c>
      <c r="C31" s="28"/>
      <c r="D31" s="28">
        <v>510</v>
      </c>
      <c r="E31" s="99"/>
      <c r="F31" s="83"/>
      <c r="G31" s="86"/>
      <c r="H31" s="86"/>
      <c r="I31" s="86"/>
      <c r="J31" s="86"/>
      <c r="K31" s="86"/>
      <c r="L31" s="86"/>
      <c r="M31" s="86"/>
      <c r="N31" s="86"/>
      <c r="O31" s="86"/>
      <c r="P31" s="86"/>
    </row>
    <row r="32" spans="1:16" ht="6.75" customHeight="1" x14ac:dyDescent="0.3">
      <c r="A32" s="56"/>
      <c r="B32" s="25"/>
      <c r="C32" s="25"/>
      <c r="D32" s="25"/>
      <c r="E32" s="26"/>
      <c r="F32" s="83"/>
      <c r="G32" s="86"/>
      <c r="H32" s="86"/>
      <c r="I32" s="86"/>
      <c r="J32" s="86"/>
      <c r="K32" s="86"/>
      <c r="L32" s="86"/>
      <c r="M32" s="86"/>
      <c r="N32" s="86"/>
      <c r="O32" s="86"/>
      <c r="P32" s="86"/>
    </row>
    <row r="33" spans="1:16" ht="27.75" customHeight="1" x14ac:dyDescent="0.3">
      <c r="A33" s="50" t="s">
        <v>32</v>
      </c>
      <c r="B33" s="28">
        <v>2000</v>
      </c>
      <c r="C33" s="106" t="s">
        <v>15</v>
      </c>
      <c r="D33" s="107"/>
      <c r="E33" s="26"/>
      <c r="F33" s="83">
        <f>SUM(G33:P33)</f>
        <v>31629635</v>
      </c>
      <c r="G33" s="83">
        <f>G34+G57+G69</f>
        <v>808500</v>
      </c>
      <c r="H33" s="83">
        <f>H34+H57+H69</f>
        <v>8216200</v>
      </c>
      <c r="I33" s="83">
        <f>I34+I57+I69</f>
        <v>20382345</v>
      </c>
      <c r="J33" s="83">
        <f t="shared" ref="J33:P33" si="0">J34+J57+J69</f>
        <v>161200</v>
      </c>
      <c r="K33" s="83">
        <f t="shared" si="0"/>
        <v>270300</v>
      </c>
      <c r="L33" s="83">
        <f t="shared" si="0"/>
        <v>0</v>
      </c>
      <c r="M33" s="83">
        <f t="shared" si="0"/>
        <v>0</v>
      </c>
      <c r="N33" s="83">
        <f t="shared" si="0"/>
        <v>1668660</v>
      </c>
      <c r="O33" s="83">
        <f t="shared" si="0"/>
        <v>122430</v>
      </c>
      <c r="P33" s="83">
        <f t="shared" si="0"/>
        <v>0</v>
      </c>
    </row>
    <row r="34" spans="1:16" ht="20.25" customHeight="1" x14ac:dyDescent="0.3">
      <c r="A34" s="31" t="s">
        <v>33</v>
      </c>
      <c r="B34" s="28">
        <v>2100</v>
      </c>
      <c r="C34" s="106" t="s">
        <v>15</v>
      </c>
      <c r="D34" s="107"/>
      <c r="E34" s="26"/>
      <c r="F34" s="83">
        <f>SUM(G34:P34)</f>
        <v>23632730</v>
      </c>
      <c r="G34" s="86">
        <f>G36+G37+G39+G35</f>
        <v>808500</v>
      </c>
      <c r="H34" s="86">
        <f>H36+H37+H39+H35</f>
        <v>3197200</v>
      </c>
      <c r="I34" s="86">
        <f>I36+I37+I39+I35</f>
        <v>19504600</v>
      </c>
      <c r="J34" s="86">
        <f t="shared" ref="J34:P34" si="1">J36+J37+J39</f>
        <v>0</v>
      </c>
      <c r="K34" s="86">
        <f t="shared" si="1"/>
        <v>0</v>
      </c>
      <c r="L34" s="86">
        <f t="shared" si="1"/>
        <v>0</v>
      </c>
      <c r="M34" s="86">
        <f t="shared" si="1"/>
        <v>0</v>
      </c>
      <c r="N34" s="86">
        <f t="shared" si="1"/>
        <v>0</v>
      </c>
      <c r="O34" s="86">
        <f t="shared" si="1"/>
        <v>122430</v>
      </c>
      <c r="P34" s="86">
        <f t="shared" si="1"/>
        <v>0</v>
      </c>
    </row>
    <row r="35" spans="1:16" ht="20.25" customHeight="1" x14ac:dyDescent="0.3">
      <c r="A35" s="104" t="s">
        <v>202</v>
      </c>
      <c r="B35" s="104">
        <v>2110</v>
      </c>
      <c r="C35" s="95"/>
      <c r="D35" s="95">
        <v>111</v>
      </c>
      <c r="E35" s="98">
        <v>266</v>
      </c>
      <c r="F35" s="83">
        <f>SUM(G35:P35)</f>
        <v>83000</v>
      </c>
      <c r="G35" s="86"/>
      <c r="H35" s="86">
        <v>14200</v>
      </c>
      <c r="I35" s="86">
        <v>68800</v>
      </c>
      <c r="J35" s="86"/>
      <c r="K35" s="86"/>
      <c r="L35" s="86"/>
      <c r="M35" s="86"/>
      <c r="N35" s="86"/>
      <c r="O35" s="86"/>
      <c r="P35" s="86"/>
    </row>
    <row r="36" spans="1:16" ht="16.2" customHeight="1" x14ac:dyDescent="0.3">
      <c r="A36" s="105"/>
      <c r="B36" s="105"/>
      <c r="C36" s="28"/>
      <c r="D36" s="28">
        <v>111</v>
      </c>
      <c r="E36" s="28">
        <v>211</v>
      </c>
      <c r="F36" s="83">
        <f t="shared" ref="F36:F39" si="2">SUM(G36:P36)</f>
        <v>18059132</v>
      </c>
      <c r="G36" s="86">
        <v>621000</v>
      </c>
      <c r="H36" s="86">
        <v>2439600</v>
      </c>
      <c r="I36" s="86">
        <v>14904500</v>
      </c>
      <c r="J36" s="86"/>
      <c r="K36" s="86"/>
      <c r="L36" s="86"/>
      <c r="M36" s="86"/>
      <c r="N36" s="86"/>
      <c r="O36" s="86">
        <v>94032</v>
      </c>
      <c r="P36" s="86"/>
    </row>
    <row r="37" spans="1:16" ht="30" customHeight="1" x14ac:dyDescent="0.3">
      <c r="A37" s="36" t="s">
        <v>35</v>
      </c>
      <c r="B37" s="28">
        <v>2120</v>
      </c>
      <c r="C37" s="28"/>
      <c r="D37" s="28">
        <v>112</v>
      </c>
      <c r="E37" s="28">
        <v>266</v>
      </c>
      <c r="F37" s="83">
        <f t="shared" si="2"/>
        <v>9000</v>
      </c>
      <c r="G37" s="86"/>
      <c r="H37" s="86">
        <v>1800</v>
      </c>
      <c r="I37" s="86">
        <v>7200</v>
      </c>
      <c r="J37" s="86"/>
      <c r="K37" s="86"/>
      <c r="L37" s="86"/>
      <c r="M37" s="86"/>
      <c r="N37" s="86"/>
      <c r="O37" s="86"/>
      <c r="P37" s="86"/>
    </row>
    <row r="38" spans="1:16" ht="47.25" customHeight="1" x14ac:dyDescent="0.3">
      <c r="A38" s="36" t="s">
        <v>36</v>
      </c>
      <c r="B38" s="28">
        <v>2130</v>
      </c>
      <c r="C38" s="28"/>
      <c r="D38" s="28">
        <v>113</v>
      </c>
      <c r="E38" s="28"/>
      <c r="F38" s="83">
        <f t="shared" si="2"/>
        <v>0</v>
      </c>
      <c r="G38" s="86"/>
      <c r="H38" s="86"/>
      <c r="I38" s="86"/>
      <c r="J38" s="86"/>
      <c r="K38" s="86"/>
      <c r="L38" s="86"/>
      <c r="M38" s="86"/>
      <c r="N38" s="86"/>
      <c r="O38" s="86"/>
      <c r="P38" s="86"/>
    </row>
    <row r="39" spans="1:16" ht="60" customHeight="1" x14ac:dyDescent="0.3">
      <c r="A39" s="36" t="s">
        <v>37</v>
      </c>
      <c r="B39" s="28">
        <v>2140</v>
      </c>
      <c r="C39" s="28"/>
      <c r="D39" s="28">
        <v>119</v>
      </c>
      <c r="E39" s="28">
        <v>213</v>
      </c>
      <c r="F39" s="83">
        <f t="shared" si="2"/>
        <v>5481598</v>
      </c>
      <c r="G39" s="86">
        <v>187500</v>
      </c>
      <c r="H39" s="86">
        <v>741600</v>
      </c>
      <c r="I39" s="86">
        <v>4524100</v>
      </c>
      <c r="J39" s="86"/>
      <c r="K39" s="86"/>
      <c r="L39" s="86"/>
      <c r="M39" s="86"/>
      <c r="N39" s="86"/>
      <c r="O39" s="86">
        <v>28398</v>
      </c>
      <c r="P39" s="86"/>
    </row>
    <row r="40" spans="1:16" x14ac:dyDescent="0.3">
      <c r="A40" s="68" t="s">
        <v>38</v>
      </c>
      <c r="B40" s="105">
        <v>2141</v>
      </c>
      <c r="C40" s="46"/>
      <c r="D40" s="105">
        <v>119</v>
      </c>
      <c r="E40" s="46"/>
      <c r="F40" s="87"/>
      <c r="G40" s="85"/>
      <c r="H40" s="85"/>
      <c r="I40" s="85"/>
      <c r="J40" s="85"/>
      <c r="K40" s="85"/>
      <c r="L40" s="85"/>
      <c r="M40" s="85"/>
      <c r="N40" s="85"/>
      <c r="O40" s="85"/>
      <c r="P40" s="85"/>
    </row>
    <row r="41" spans="1:16" x14ac:dyDescent="0.3">
      <c r="A41" s="68" t="s">
        <v>39</v>
      </c>
      <c r="B41" s="122"/>
      <c r="C41" s="42"/>
      <c r="D41" s="122"/>
      <c r="E41" s="42"/>
      <c r="F41" s="88"/>
      <c r="G41" s="89"/>
      <c r="H41" s="89"/>
      <c r="I41" s="89"/>
      <c r="J41" s="89"/>
      <c r="K41" s="89"/>
      <c r="L41" s="89"/>
      <c r="M41" s="89"/>
      <c r="N41" s="89"/>
      <c r="O41" s="89"/>
      <c r="P41" s="89"/>
    </row>
    <row r="42" spans="1:16" ht="18" customHeight="1" x14ac:dyDescent="0.3">
      <c r="A42" s="30" t="s">
        <v>40</v>
      </c>
      <c r="B42" s="28">
        <v>2142</v>
      </c>
      <c r="C42" s="28"/>
      <c r="D42" s="28">
        <v>119</v>
      </c>
      <c r="E42" s="28"/>
      <c r="F42" s="83"/>
      <c r="G42" s="86"/>
      <c r="H42" s="86"/>
      <c r="I42" s="86"/>
      <c r="J42" s="86"/>
      <c r="K42" s="86"/>
      <c r="L42" s="86"/>
      <c r="M42" s="86"/>
      <c r="N42" s="86"/>
      <c r="O42" s="86"/>
      <c r="P42" s="86"/>
    </row>
    <row r="43" spans="1:16" ht="30.75" customHeight="1" x14ac:dyDescent="0.3">
      <c r="A43" s="71" t="s">
        <v>41</v>
      </c>
      <c r="B43" s="28">
        <v>2150</v>
      </c>
      <c r="C43" s="28"/>
      <c r="D43" s="28">
        <v>131</v>
      </c>
      <c r="E43" s="28"/>
      <c r="F43" s="83"/>
      <c r="G43" s="86"/>
      <c r="H43" s="86"/>
      <c r="I43" s="86"/>
      <c r="J43" s="86"/>
      <c r="K43" s="86"/>
      <c r="L43" s="86"/>
      <c r="M43" s="86"/>
      <c r="N43" s="86"/>
      <c r="O43" s="86"/>
      <c r="P43" s="86"/>
    </row>
    <row r="44" spans="1:16" ht="28.5" customHeight="1" x14ac:dyDescent="0.3">
      <c r="A44" s="71" t="s">
        <v>42</v>
      </c>
      <c r="B44" s="28">
        <v>2160</v>
      </c>
      <c r="C44" s="28"/>
      <c r="D44" s="28">
        <v>134</v>
      </c>
      <c r="E44" s="28"/>
      <c r="F44" s="83"/>
      <c r="G44" s="86"/>
      <c r="H44" s="86"/>
      <c r="I44" s="86"/>
      <c r="J44" s="86"/>
      <c r="K44" s="86"/>
      <c r="L44" s="86"/>
      <c r="M44" s="86"/>
      <c r="N44" s="86"/>
      <c r="O44" s="86"/>
      <c r="P44" s="86"/>
    </row>
    <row r="45" spans="1:16" ht="41.25" customHeight="1" x14ac:dyDescent="0.3">
      <c r="A45" s="71" t="s">
        <v>43</v>
      </c>
      <c r="B45" s="28">
        <v>2170</v>
      </c>
      <c r="C45" s="28"/>
      <c r="D45" s="28">
        <v>139</v>
      </c>
      <c r="E45" s="28"/>
      <c r="F45" s="83"/>
      <c r="G45" s="86"/>
      <c r="H45" s="86"/>
      <c r="I45" s="86"/>
      <c r="J45" s="86"/>
      <c r="K45" s="86"/>
      <c r="L45" s="86"/>
      <c r="M45" s="86"/>
      <c r="N45" s="86"/>
      <c r="O45" s="86"/>
      <c r="P45" s="86"/>
    </row>
    <row r="46" spans="1:16" x14ac:dyDescent="0.3">
      <c r="A46" s="73" t="s">
        <v>38</v>
      </c>
      <c r="B46" s="105">
        <v>2171</v>
      </c>
      <c r="C46" s="46"/>
      <c r="D46" s="105">
        <v>139</v>
      </c>
      <c r="E46" s="46"/>
      <c r="F46" s="87"/>
      <c r="G46" s="85"/>
      <c r="H46" s="85"/>
      <c r="I46" s="85"/>
      <c r="J46" s="85"/>
      <c r="K46" s="85"/>
      <c r="L46" s="85"/>
      <c r="M46" s="85"/>
      <c r="N46" s="85"/>
      <c r="O46" s="85"/>
      <c r="P46" s="85"/>
    </row>
    <row r="47" spans="1:16" ht="15.75" customHeight="1" x14ac:dyDescent="0.3">
      <c r="A47" s="73" t="s">
        <v>44</v>
      </c>
      <c r="B47" s="122"/>
      <c r="C47" s="42"/>
      <c r="D47" s="122"/>
      <c r="E47" s="42"/>
      <c r="F47" s="88"/>
      <c r="G47" s="89"/>
      <c r="H47" s="89"/>
      <c r="I47" s="89"/>
      <c r="J47" s="89"/>
      <c r="K47" s="89"/>
      <c r="L47" s="89"/>
      <c r="M47" s="89"/>
      <c r="N47" s="89"/>
      <c r="O47" s="89"/>
      <c r="P47" s="89"/>
    </row>
    <row r="48" spans="1:16" ht="28.5" customHeight="1" x14ac:dyDescent="0.3">
      <c r="A48" s="74" t="s">
        <v>45</v>
      </c>
      <c r="B48" s="28">
        <v>2172</v>
      </c>
      <c r="C48" s="28"/>
      <c r="D48" s="28">
        <v>139</v>
      </c>
      <c r="E48" s="28"/>
      <c r="F48" s="83"/>
      <c r="G48" s="86"/>
      <c r="H48" s="86"/>
      <c r="I48" s="86"/>
      <c r="J48" s="86"/>
      <c r="K48" s="86"/>
      <c r="L48" s="86"/>
      <c r="M48" s="86"/>
      <c r="N48" s="86"/>
      <c r="O48" s="86"/>
      <c r="P48" s="86"/>
    </row>
    <row r="49" spans="1:16" ht="18" customHeight="1" x14ac:dyDescent="0.3">
      <c r="A49" s="72" t="s">
        <v>46</v>
      </c>
      <c r="B49" s="28">
        <v>2200</v>
      </c>
      <c r="C49" s="28"/>
      <c r="D49" s="28">
        <v>300</v>
      </c>
      <c r="E49" s="28"/>
      <c r="F49" s="83"/>
      <c r="G49" s="86"/>
      <c r="H49" s="86"/>
      <c r="I49" s="86"/>
      <c r="J49" s="86"/>
      <c r="K49" s="86"/>
      <c r="L49" s="86"/>
      <c r="M49" s="86"/>
      <c r="N49" s="86"/>
      <c r="O49" s="86"/>
      <c r="P49" s="86"/>
    </row>
    <row r="50" spans="1:16" x14ac:dyDescent="0.3">
      <c r="A50" s="75" t="s">
        <v>38</v>
      </c>
      <c r="B50" s="105">
        <v>2210</v>
      </c>
      <c r="C50" s="46"/>
      <c r="D50" s="105">
        <v>320</v>
      </c>
      <c r="E50" s="46"/>
      <c r="F50" s="87"/>
      <c r="G50" s="85"/>
      <c r="H50" s="85"/>
      <c r="I50" s="85"/>
      <c r="J50" s="85"/>
      <c r="K50" s="85"/>
      <c r="L50" s="85"/>
      <c r="M50" s="85"/>
      <c r="N50" s="85"/>
      <c r="O50" s="85"/>
      <c r="P50" s="85"/>
    </row>
    <row r="51" spans="1:16" ht="25.5" customHeight="1" x14ac:dyDescent="0.3">
      <c r="A51" s="76" t="s">
        <v>47</v>
      </c>
      <c r="B51" s="122"/>
      <c r="C51" s="42"/>
      <c r="D51" s="122"/>
      <c r="E51" s="42"/>
      <c r="F51" s="88"/>
      <c r="G51" s="89"/>
      <c r="H51" s="89"/>
      <c r="I51" s="89"/>
      <c r="J51" s="89"/>
      <c r="K51" s="89"/>
      <c r="L51" s="89"/>
      <c r="M51" s="89"/>
      <c r="N51" s="89"/>
      <c r="O51" s="89"/>
      <c r="P51" s="89"/>
    </row>
    <row r="52" spans="1:16" x14ac:dyDescent="0.3">
      <c r="A52" s="73" t="s">
        <v>48</v>
      </c>
      <c r="B52" s="122">
        <v>2211</v>
      </c>
      <c r="C52" s="46"/>
      <c r="D52" s="122">
        <v>321</v>
      </c>
      <c r="E52" s="46"/>
      <c r="F52" s="87"/>
      <c r="G52" s="85"/>
      <c r="H52" s="85"/>
      <c r="I52" s="85"/>
      <c r="J52" s="85"/>
      <c r="K52" s="85"/>
      <c r="L52" s="85"/>
      <c r="M52" s="85"/>
      <c r="N52" s="85"/>
      <c r="O52" s="85"/>
      <c r="P52" s="85"/>
    </row>
    <row r="53" spans="1:16" ht="36" customHeight="1" x14ac:dyDescent="0.3">
      <c r="A53" s="73" t="s">
        <v>49</v>
      </c>
      <c r="B53" s="122"/>
      <c r="C53" s="42"/>
      <c r="D53" s="122"/>
      <c r="E53" s="42"/>
      <c r="F53" s="88"/>
      <c r="G53" s="89"/>
      <c r="H53" s="89"/>
      <c r="I53" s="89"/>
      <c r="J53" s="89"/>
      <c r="K53" s="89"/>
      <c r="L53" s="89"/>
      <c r="M53" s="89"/>
      <c r="N53" s="89"/>
      <c r="O53" s="89"/>
      <c r="P53" s="89"/>
    </row>
    <row r="54" spans="1:16" ht="51.75" customHeight="1" x14ac:dyDescent="0.3">
      <c r="A54" s="71" t="s">
        <v>50</v>
      </c>
      <c r="B54" s="28">
        <v>2220</v>
      </c>
      <c r="C54" s="28"/>
      <c r="D54" s="28">
        <v>340</v>
      </c>
      <c r="E54" s="28"/>
      <c r="F54" s="83"/>
      <c r="G54" s="86"/>
      <c r="H54" s="86"/>
      <c r="I54" s="86"/>
      <c r="J54" s="86"/>
      <c r="K54" s="86"/>
      <c r="L54" s="86"/>
      <c r="M54" s="86"/>
      <c r="N54" s="86"/>
      <c r="O54" s="86"/>
      <c r="P54" s="86"/>
    </row>
    <row r="55" spans="1:16" ht="62.25" customHeight="1" x14ac:dyDescent="0.3">
      <c r="A55" s="71" t="s">
        <v>51</v>
      </c>
      <c r="B55" s="28">
        <v>2230</v>
      </c>
      <c r="C55" s="28"/>
      <c r="D55" s="28">
        <v>350</v>
      </c>
      <c r="E55" s="28"/>
      <c r="F55" s="83"/>
      <c r="G55" s="86"/>
      <c r="H55" s="86"/>
      <c r="I55" s="86"/>
      <c r="J55" s="86"/>
      <c r="K55" s="86"/>
      <c r="L55" s="86"/>
      <c r="M55" s="86"/>
      <c r="N55" s="86"/>
      <c r="O55" s="86"/>
      <c r="P55" s="86"/>
    </row>
    <row r="56" spans="1:16" ht="27" customHeight="1" x14ac:dyDescent="0.3">
      <c r="A56" s="71" t="s">
        <v>52</v>
      </c>
      <c r="B56" s="28">
        <v>2240</v>
      </c>
      <c r="C56" s="28"/>
      <c r="D56" s="28">
        <v>360</v>
      </c>
      <c r="E56" s="28"/>
      <c r="F56" s="83"/>
      <c r="G56" s="86"/>
      <c r="H56" s="86"/>
      <c r="I56" s="86"/>
      <c r="J56" s="86"/>
      <c r="K56" s="86"/>
      <c r="L56" s="86"/>
      <c r="M56" s="86"/>
      <c r="N56" s="86"/>
      <c r="O56" s="86"/>
      <c r="P56" s="86"/>
    </row>
    <row r="57" spans="1:16" ht="26.25" customHeight="1" x14ac:dyDescent="0.3">
      <c r="A57" s="31" t="s">
        <v>53</v>
      </c>
      <c r="B57" s="28">
        <v>2300</v>
      </c>
      <c r="C57" s="28"/>
      <c r="D57" s="28">
        <v>850</v>
      </c>
      <c r="E57" s="28"/>
      <c r="F57" s="83">
        <f>SUM(G57:P57)</f>
        <v>865000</v>
      </c>
      <c r="G57" s="86">
        <f>G59+G60+G61</f>
        <v>0</v>
      </c>
      <c r="H57" s="86">
        <f t="shared" ref="H57:P57" si="3">H59+H60+H61</f>
        <v>865000</v>
      </c>
      <c r="I57" s="86">
        <f t="shared" si="3"/>
        <v>0</v>
      </c>
      <c r="J57" s="86">
        <f t="shared" si="3"/>
        <v>0</v>
      </c>
      <c r="K57" s="86">
        <f t="shared" si="3"/>
        <v>0</v>
      </c>
      <c r="L57" s="86">
        <f t="shared" si="3"/>
        <v>0</v>
      </c>
      <c r="M57" s="86">
        <f t="shared" si="3"/>
        <v>0</v>
      </c>
      <c r="N57" s="86">
        <f t="shared" si="3"/>
        <v>0</v>
      </c>
      <c r="O57" s="86">
        <f t="shared" si="3"/>
        <v>0</v>
      </c>
      <c r="P57" s="86">
        <f t="shared" si="3"/>
        <v>0</v>
      </c>
    </row>
    <row r="58" spans="1:16" x14ac:dyDescent="0.3">
      <c r="A58" s="69" t="s">
        <v>48</v>
      </c>
      <c r="B58" s="49"/>
      <c r="C58" s="49"/>
      <c r="D58" s="49"/>
      <c r="E58" s="46"/>
      <c r="F58" s="87"/>
      <c r="G58" s="85"/>
      <c r="H58" s="85"/>
      <c r="I58" s="85"/>
      <c r="J58" s="85"/>
      <c r="K58" s="85"/>
      <c r="L58" s="85"/>
      <c r="M58" s="85"/>
      <c r="N58" s="85"/>
      <c r="O58" s="85"/>
      <c r="P58" s="85"/>
    </row>
    <row r="59" spans="1:16" ht="30" customHeight="1" x14ac:dyDescent="0.3">
      <c r="A59" s="69" t="s">
        <v>54</v>
      </c>
      <c r="B59" s="42">
        <v>2310</v>
      </c>
      <c r="C59" s="42"/>
      <c r="D59" s="42">
        <v>851</v>
      </c>
      <c r="E59" s="42">
        <v>291</v>
      </c>
      <c r="F59" s="88">
        <f t="shared" ref="F59:F61" si="4">SUM(G59:P59)</f>
        <v>861500</v>
      </c>
      <c r="G59" s="89"/>
      <c r="H59" s="89">
        <v>861500</v>
      </c>
      <c r="I59" s="89"/>
      <c r="J59" s="89"/>
      <c r="K59" s="89"/>
      <c r="L59" s="89"/>
      <c r="M59" s="89"/>
      <c r="N59" s="89"/>
      <c r="O59" s="89"/>
      <c r="P59" s="89"/>
    </row>
    <row r="60" spans="1:16" ht="60.75" customHeight="1" x14ac:dyDescent="0.3">
      <c r="A60" s="36" t="s">
        <v>55</v>
      </c>
      <c r="B60" s="28">
        <v>2320</v>
      </c>
      <c r="C60" s="28"/>
      <c r="D60" s="28">
        <v>852</v>
      </c>
      <c r="E60" s="28">
        <v>292</v>
      </c>
      <c r="F60" s="83">
        <f t="shared" si="4"/>
        <v>1000</v>
      </c>
      <c r="G60" s="86"/>
      <c r="H60" s="86">
        <v>1000</v>
      </c>
      <c r="I60" s="86"/>
      <c r="J60" s="86"/>
      <c r="K60" s="86"/>
      <c r="L60" s="86"/>
      <c r="M60" s="86"/>
      <c r="N60" s="86"/>
      <c r="O60" s="86"/>
      <c r="P60" s="86"/>
    </row>
    <row r="61" spans="1:16" ht="42.75" customHeight="1" x14ac:dyDescent="0.3">
      <c r="A61" s="36" t="s">
        <v>56</v>
      </c>
      <c r="B61" s="28">
        <v>2330</v>
      </c>
      <c r="C61" s="28"/>
      <c r="D61" s="28">
        <v>853</v>
      </c>
      <c r="E61" s="28">
        <v>293</v>
      </c>
      <c r="F61" s="83">
        <f t="shared" si="4"/>
        <v>2500</v>
      </c>
      <c r="G61" s="86"/>
      <c r="H61" s="86">
        <v>2500</v>
      </c>
      <c r="I61" s="86"/>
      <c r="J61" s="86"/>
      <c r="K61" s="86"/>
      <c r="L61" s="86"/>
      <c r="M61" s="86"/>
      <c r="N61" s="86"/>
      <c r="O61" s="86"/>
      <c r="P61" s="86"/>
    </row>
    <row r="62" spans="1:16" ht="30" customHeight="1" x14ac:dyDescent="0.3">
      <c r="A62" s="72" t="s">
        <v>57</v>
      </c>
      <c r="B62" s="28">
        <v>2400</v>
      </c>
      <c r="C62" s="28"/>
      <c r="D62" s="28" t="s">
        <v>15</v>
      </c>
      <c r="E62" s="28"/>
      <c r="F62" s="83"/>
      <c r="G62" s="86"/>
      <c r="H62" s="86"/>
      <c r="I62" s="86"/>
      <c r="J62" s="86"/>
      <c r="K62" s="86"/>
      <c r="L62" s="86"/>
      <c r="M62" s="86"/>
      <c r="N62" s="86"/>
      <c r="O62" s="86"/>
      <c r="P62" s="86"/>
    </row>
    <row r="63" spans="1:16" x14ac:dyDescent="0.3">
      <c r="A63" s="77" t="s">
        <v>48</v>
      </c>
      <c r="B63" s="122">
        <v>2410</v>
      </c>
      <c r="C63" s="46"/>
      <c r="D63" s="122">
        <v>810</v>
      </c>
      <c r="E63" s="46"/>
      <c r="F63" s="87"/>
      <c r="G63" s="85"/>
      <c r="H63" s="85"/>
      <c r="I63" s="85"/>
      <c r="J63" s="85"/>
      <c r="K63" s="85"/>
      <c r="L63" s="85"/>
      <c r="M63" s="85"/>
      <c r="N63" s="85"/>
      <c r="O63" s="85"/>
      <c r="P63" s="85"/>
    </row>
    <row r="64" spans="1:16" ht="32.25" customHeight="1" x14ac:dyDescent="0.3">
      <c r="A64" s="77" t="s">
        <v>58</v>
      </c>
      <c r="B64" s="122"/>
      <c r="C64" s="42"/>
      <c r="D64" s="122"/>
      <c r="E64" s="42"/>
      <c r="F64" s="88"/>
      <c r="G64" s="89"/>
      <c r="H64" s="89"/>
      <c r="I64" s="89"/>
      <c r="J64" s="89"/>
      <c r="K64" s="89"/>
      <c r="L64" s="89"/>
      <c r="M64" s="89"/>
      <c r="N64" s="89"/>
      <c r="O64" s="89"/>
      <c r="P64" s="89"/>
    </row>
    <row r="65" spans="1:16" ht="19.5" customHeight="1" x14ac:dyDescent="0.3">
      <c r="A65" s="71" t="s">
        <v>59</v>
      </c>
      <c r="B65" s="28">
        <v>2420</v>
      </c>
      <c r="C65" s="28"/>
      <c r="D65" s="28">
        <v>862</v>
      </c>
      <c r="E65" s="28"/>
      <c r="F65" s="83"/>
      <c r="G65" s="86"/>
      <c r="H65" s="86"/>
      <c r="I65" s="86"/>
      <c r="J65" s="86"/>
      <c r="K65" s="86"/>
      <c r="L65" s="86"/>
      <c r="M65" s="86"/>
      <c r="N65" s="86"/>
      <c r="O65" s="86"/>
      <c r="P65" s="86"/>
    </row>
    <row r="66" spans="1:16" ht="45" customHeight="1" x14ac:dyDescent="0.3">
      <c r="A66" s="71" t="s">
        <v>60</v>
      </c>
      <c r="B66" s="28">
        <v>2430</v>
      </c>
      <c r="C66" s="28"/>
      <c r="D66" s="28">
        <v>863</v>
      </c>
      <c r="E66" s="28"/>
      <c r="F66" s="83"/>
      <c r="G66" s="86"/>
      <c r="H66" s="86"/>
      <c r="I66" s="86"/>
      <c r="J66" s="86"/>
      <c r="K66" s="86"/>
      <c r="L66" s="86"/>
      <c r="M66" s="86"/>
      <c r="N66" s="86"/>
      <c r="O66" s="86"/>
      <c r="P66" s="86"/>
    </row>
    <row r="67" spans="1:16" ht="35.25" customHeight="1" x14ac:dyDescent="0.3">
      <c r="A67" s="31" t="s">
        <v>61</v>
      </c>
      <c r="B67" s="28">
        <v>2500</v>
      </c>
      <c r="C67" s="28"/>
      <c r="D67" s="28" t="s">
        <v>15</v>
      </c>
      <c r="E67" s="28"/>
      <c r="F67" s="83"/>
      <c r="G67" s="86"/>
      <c r="H67" s="86"/>
      <c r="I67" s="86"/>
      <c r="J67" s="86"/>
      <c r="K67" s="86"/>
      <c r="L67" s="86"/>
      <c r="M67" s="86"/>
      <c r="N67" s="86"/>
      <c r="O67" s="86"/>
      <c r="P67" s="86"/>
    </row>
    <row r="68" spans="1:16" ht="66" customHeight="1" x14ac:dyDescent="0.3">
      <c r="A68" s="36" t="s">
        <v>62</v>
      </c>
      <c r="B68" s="28">
        <v>2520</v>
      </c>
      <c r="C68" s="28"/>
      <c r="D68" s="28">
        <v>831</v>
      </c>
      <c r="E68" s="28"/>
      <c r="F68" s="83"/>
      <c r="G68" s="86"/>
      <c r="H68" s="86"/>
      <c r="I68" s="86"/>
      <c r="J68" s="86"/>
      <c r="K68" s="86"/>
      <c r="L68" s="86"/>
      <c r="M68" s="86"/>
      <c r="N68" s="86"/>
      <c r="O68" s="86"/>
      <c r="P68" s="86"/>
    </row>
    <row r="69" spans="1:16" ht="29.25" customHeight="1" x14ac:dyDescent="0.3">
      <c r="A69" s="64" t="s">
        <v>63</v>
      </c>
      <c r="B69" s="28">
        <v>2600</v>
      </c>
      <c r="C69" s="28"/>
      <c r="D69" s="28" t="s">
        <v>15</v>
      </c>
      <c r="E69" s="28"/>
      <c r="F69" s="83">
        <f>SUM(G69:P69)</f>
        <v>7131905</v>
      </c>
      <c r="G69" s="86">
        <f>G74</f>
        <v>0</v>
      </c>
      <c r="H69" s="86">
        <f>H74</f>
        <v>4154000</v>
      </c>
      <c r="I69" s="86">
        <f t="shared" ref="I69:P69" si="5">I74</f>
        <v>877745</v>
      </c>
      <c r="J69" s="86">
        <f t="shared" si="5"/>
        <v>161200</v>
      </c>
      <c r="K69" s="86">
        <f t="shared" si="5"/>
        <v>270300</v>
      </c>
      <c r="L69" s="86">
        <f t="shared" si="5"/>
        <v>0</v>
      </c>
      <c r="M69" s="86">
        <f t="shared" si="5"/>
        <v>0</v>
      </c>
      <c r="N69" s="86">
        <f t="shared" si="5"/>
        <v>1668660</v>
      </c>
      <c r="O69" s="86">
        <f t="shared" si="5"/>
        <v>0</v>
      </c>
      <c r="P69" s="86">
        <f t="shared" si="5"/>
        <v>0</v>
      </c>
    </row>
    <row r="70" spans="1:16" ht="15" customHeight="1" x14ac:dyDescent="0.3">
      <c r="A70" s="69" t="s">
        <v>64</v>
      </c>
      <c r="B70" s="105">
        <v>2610</v>
      </c>
      <c r="C70" s="46"/>
      <c r="D70" s="105">
        <v>241</v>
      </c>
      <c r="E70" s="46"/>
      <c r="F70" s="87"/>
      <c r="G70" s="85"/>
      <c r="H70" s="85"/>
      <c r="I70" s="85"/>
      <c r="J70" s="85"/>
      <c r="K70" s="85"/>
      <c r="L70" s="85"/>
      <c r="M70" s="85"/>
      <c r="N70" s="85"/>
      <c r="O70" s="85"/>
      <c r="P70" s="85"/>
    </row>
    <row r="71" spans="1:16" ht="29.25" customHeight="1" x14ac:dyDescent="0.3">
      <c r="A71" s="77" t="s">
        <v>65</v>
      </c>
      <c r="B71" s="122"/>
      <c r="C71" s="42"/>
      <c r="D71" s="122"/>
      <c r="E71" s="42"/>
      <c r="F71" s="88"/>
      <c r="G71" s="89"/>
      <c r="H71" s="89"/>
      <c r="I71" s="89"/>
      <c r="J71" s="89"/>
      <c r="K71" s="89"/>
      <c r="L71" s="89"/>
      <c r="M71" s="89"/>
      <c r="N71" s="89"/>
      <c r="O71" s="89"/>
      <c r="P71" s="89"/>
    </row>
    <row r="72" spans="1:16" ht="28.5" customHeight="1" x14ac:dyDescent="0.3">
      <c r="A72" s="71" t="s">
        <v>66</v>
      </c>
      <c r="B72" s="28">
        <v>2620</v>
      </c>
      <c r="C72" s="28"/>
      <c r="D72" s="28">
        <v>242</v>
      </c>
      <c r="E72" s="28"/>
      <c r="F72" s="83"/>
      <c r="G72" s="86"/>
      <c r="H72" s="86"/>
      <c r="I72" s="86"/>
      <c r="J72" s="86"/>
      <c r="K72" s="86"/>
      <c r="L72" s="86"/>
      <c r="M72" s="86"/>
      <c r="N72" s="86"/>
      <c r="O72" s="86"/>
      <c r="P72" s="86"/>
    </row>
    <row r="73" spans="1:16" ht="36.75" customHeight="1" x14ac:dyDescent="0.3">
      <c r="A73" s="71" t="s">
        <v>67</v>
      </c>
      <c r="B73" s="28">
        <v>2630</v>
      </c>
      <c r="C73" s="28"/>
      <c r="D73" s="28">
        <v>243</v>
      </c>
      <c r="E73" s="28"/>
      <c r="F73" s="83"/>
      <c r="G73" s="86"/>
      <c r="H73" s="86"/>
      <c r="I73" s="86"/>
      <c r="J73" s="86"/>
      <c r="K73" s="86"/>
      <c r="L73" s="86"/>
      <c r="M73" s="86"/>
      <c r="N73" s="86"/>
      <c r="O73" s="86"/>
      <c r="P73" s="86"/>
    </row>
    <row r="74" spans="1:16" ht="27.75" customHeight="1" x14ac:dyDescent="0.3">
      <c r="A74" s="51" t="s">
        <v>68</v>
      </c>
      <c r="B74" s="28">
        <v>2640</v>
      </c>
      <c r="C74" s="28"/>
      <c r="D74" s="28">
        <v>244</v>
      </c>
      <c r="E74" s="28"/>
      <c r="F74" s="83">
        <f>SUM(G74:P74)</f>
        <v>7131905</v>
      </c>
      <c r="G74" s="86">
        <f>G76+G77+G78+G83+G84+G86+G87+G85</f>
        <v>0</v>
      </c>
      <c r="H74" s="86">
        <f>H76+H77+H78+H83+H84+H86+H87+H85</f>
        <v>4154000</v>
      </c>
      <c r="I74" s="86">
        <f>I76+I77+I78+I83+I84+I86+I87+I85</f>
        <v>877745</v>
      </c>
      <c r="J74" s="86">
        <f t="shared" ref="J74:P74" si="6">J76+J77+J78+J83+J84+J86+J87</f>
        <v>161200</v>
      </c>
      <c r="K74" s="86">
        <f t="shared" si="6"/>
        <v>270300</v>
      </c>
      <c r="L74" s="86">
        <f t="shared" si="6"/>
        <v>0</v>
      </c>
      <c r="M74" s="86">
        <f t="shared" si="6"/>
        <v>0</v>
      </c>
      <c r="N74" s="86">
        <f t="shared" si="6"/>
        <v>1668660</v>
      </c>
      <c r="O74" s="86">
        <f t="shared" si="6"/>
        <v>0</v>
      </c>
      <c r="P74" s="86">
        <f t="shared" si="6"/>
        <v>0</v>
      </c>
    </row>
    <row r="75" spans="1:16" ht="20.100000000000001" customHeight="1" x14ac:dyDescent="0.3">
      <c r="A75" s="52" t="s">
        <v>69</v>
      </c>
      <c r="B75" s="25"/>
      <c r="C75" s="25"/>
      <c r="D75" s="25"/>
      <c r="E75" s="28"/>
      <c r="F75" s="83"/>
      <c r="G75" s="86"/>
      <c r="H75" s="86"/>
      <c r="I75" s="86"/>
      <c r="J75" s="86"/>
      <c r="K75" s="86"/>
      <c r="L75" s="86"/>
      <c r="M75" s="86"/>
      <c r="N75" s="86"/>
      <c r="O75" s="86"/>
      <c r="P75" s="86"/>
    </row>
    <row r="76" spans="1:16" ht="20.100000000000001" customHeight="1" x14ac:dyDescent="0.3">
      <c r="A76" s="52" t="s">
        <v>167</v>
      </c>
      <c r="B76" s="25"/>
      <c r="C76" s="25"/>
      <c r="D76" s="25">
        <v>244</v>
      </c>
      <c r="E76" s="28">
        <v>221</v>
      </c>
      <c r="F76" s="83">
        <f>SUM(G76:P76)</f>
        <v>125900</v>
      </c>
      <c r="G76" s="86"/>
      <c r="H76" s="86"/>
      <c r="I76" s="86">
        <v>125900</v>
      </c>
      <c r="J76" s="86"/>
      <c r="K76" s="86"/>
      <c r="L76" s="86"/>
      <c r="M76" s="86"/>
      <c r="N76" s="86"/>
      <c r="O76" s="86"/>
      <c r="P76" s="86"/>
    </row>
    <row r="77" spans="1:16" ht="20.100000000000001" customHeight="1" x14ac:dyDescent="0.3">
      <c r="A77" s="52" t="s">
        <v>168</v>
      </c>
      <c r="B77" s="25"/>
      <c r="C77" s="25"/>
      <c r="D77" s="25">
        <v>244</v>
      </c>
      <c r="E77" s="28">
        <v>222</v>
      </c>
      <c r="F77" s="83">
        <f t="shared" ref="F77:F91" si="7">SUM(G77:P77)</f>
        <v>0</v>
      </c>
      <c r="G77" s="86"/>
      <c r="H77" s="86"/>
      <c r="I77" s="86"/>
      <c r="J77" s="86"/>
      <c r="K77" s="86"/>
      <c r="L77" s="86"/>
      <c r="M77" s="86"/>
      <c r="N77" s="86"/>
      <c r="O77" s="86"/>
      <c r="P77" s="86"/>
    </row>
    <row r="78" spans="1:16" ht="20.100000000000001" customHeight="1" x14ac:dyDescent="0.3">
      <c r="A78" s="52" t="s">
        <v>176</v>
      </c>
      <c r="B78" s="25"/>
      <c r="C78" s="25"/>
      <c r="D78" s="25">
        <v>244</v>
      </c>
      <c r="E78" s="28">
        <v>223</v>
      </c>
      <c r="F78" s="83">
        <f t="shared" si="7"/>
        <v>3392300</v>
      </c>
      <c r="G78" s="86">
        <f>SUM(G79:G82)</f>
        <v>0</v>
      </c>
      <c r="H78" s="86">
        <f t="shared" ref="H78:P78" si="8">SUM(H79:H82)</f>
        <v>3392300</v>
      </c>
      <c r="I78" s="86">
        <f t="shared" si="8"/>
        <v>0</v>
      </c>
      <c r="J78" s="86">
        <f t="shared" si="8"/>
        <v>0</v>
      </c>
      <c r="K78" s="86">
        <f t="shared" si="8"/>
        <v>0</v>
      </c>
      <c r="L78" s="86">
        <f t="shared" si="8"/>
        <v>0</v>
      </c>
      <c r="M78" s="86">
        <f t="shared" si="8"/>
        <v>0</v>
      </c>
      <c r="N78" s="86">
        <f t="shared" si="8"/>
        <v>0</v>
      </c>
      <c r="O78" s="86">
        <f t="shared" si="8"/>
        <v>0</v>
      </c>
      <c r="P78" s="86">
        <f t="shared" si="8"/>
        <v>0</v>
      </c>
    </row>
    <row r="79" spans="1:16" ht="20.100000000000001" customHeight="1" x14ac:dyDescent="0.3">
      <c r="A79" s="52"/>
      <c r="B79" s="25"/>
      <c r="C79" s="25"/>
      <c r="D79" s="25"/>
      <c r="E79" s="28" t="s">
        <v>172</v>
      </c>
      <c r="F79" s="83">
        <f t="shared" si="7"/>
        <v>1140800</v>
      </c>
      <c r="G79" s="86"/>
      <c r="H79" s="86">
        <v>1140800</v>
      </c>
      <c r="I79" s="86"/>
      <c r="J79" s="86"/>
      <c r="K79" s="86"/>
      <c r="L79" s="86"/>
      <c r="M79" s="86"/>
      <c r="N79" s="86"/>
      <c r="O79" s="86"/>
      <c r="P79" s="86"/>
    </row>
    <row r="80" spans="1:16" ht="20.100000000000001" customHeight="1" x14ac:dyDescent="0.3">
      <c r="A80" s="52"/>
      <c r="B80" s="25"/>
      <c r="C80" s="25"/>
      <c r="D80" s="25"/>
      <c r="E80" s="28" t="s">
        <v>173</v>
      </c>
      <c r="F80" s="83">
        <f t="shared" si="7"/>
        <v>2081300</v>
      </c>
      <c r="G80" s="86"/>
      <c r="H80" s="86">
        <v>2081300</v>
      </c>
      <c r="I80" s="86"/>
      <c r="J80" s="86"/>
      <c r="K80" s="86"/>
      <c r="L80" s="86"/>
      <c r="M80" s="86"/>
      <c r="N80" s="86"/>
      <c r="O80" s="86"/>
      <c r="P80" s="86"/>
    </row>
    <row r="81" spans="1:16" ht="20.100000000000001" customHeight="1" x14ac:dyDescent="0.3">
      <c r="A81" s="52"/>
      <c r="B81" s="25"/>
      <c r="C81" s="25"/>
      <c r="D81" s="25"/>
      <c r="E81" s="28" t="s">
        <v>174</v>
      </c>
      <c r="F81" s="83">
        <f t="shared" si="7"/>
        <v>114400</v>
      </c>
      <c r="G81" s="86"/>
      <c r="H81" s="86">
        <v>114400</v>
      </c>
      <c r="I81" s="86"/>
      <c r="J81" s="86"/>
      <c r="K81" s="86"/>
      <c r="L81" s="86"/>
      <c r="M81" s="86"/>
      <c r="N81" s="86"/>
      <c r="O81" s="86"/>
      <c r="P81" s="86"/>
    </row>
    <row r="82" spans="1:16" ht="20.100000000000001" customHeight="1" x14ac:dyDescent="0.3">
      <c r="A82" s="52"/>
      <c r="B82" s="25"/>
      <c r="C82" s="25"/>
      <c r="D82" s="25"/>
      <c r="E82" s="28" t="s">
        <v>175</v>
      </c>
      <c r="F82" s="83">
        <f t="shared" si="7"/>
        <v>55800</v>
      </c>
      <c r="G82" s="86"/>
      <c r="H82" s="86">
        <v>55800</v>
      </c>
      <c r="I82" s="86"/>
      <c r="J82" s="86"/>
      <c r="K82" s="86"/>
      <c r="L82" s="86"/>
      <c r="M82" s="86"/>
      <c r="N82" s="86"/>
      <c r="O82" s="86"/>
      <c r="P82" s="86"/>
    </row>
    <row r="83" spans="1:16" ht="20.100000000000001" customHeight="1" x14ac:dyDescent="0.3">
      <c r="A83" s="52" t="s">
        <v>169</v>
      </c>
      <c r="B83" s="25"/>
      <c r="C83" s="25"/>
      <c r="D83" s="25">
        <v>244</v>
      </c>
      <c r="E83" s="28">
        <v>225</v>
      </c>
      <c r="F83" s="83">
        <f t="shared" si="7"/>
        <v>89200</v>
      </c>
      <c r="G83" s="86"/>
      <c r="H83" s="86">
        <v>71200</v>
      </c>
      <c r="I83" s="86">
        <v>18000</v>
      </c>
      <c r="J83" s="86"/>
      <c r="K83" s="86"/>
      <c r="L83" s="86"/>
      <c r="M83" s="86"/>
      <c r="N83" s="86"/>
      <c r="O83" s="86"/>
      <c r="P83" s="86"/>
    </row>
    <row r="84" spans="1:16" ht="20.100000000000001" customHeight="1" x14ac:dyDescent="0.3">
      <c r="A84" s="52" t="s">
        <v>170</v>
      </c>
      <c r="B84" s="25"/>
      <c r="C84" s="25"/>
      <c r="D84" s="25">
        <v>244</v>
      </c>
      <c r="E84" s="28">
        <v>226</v>
      </c>
      <c r="F84" s="83">
        <f t="shared" si="7"/>
        <v>686545</v>
      </c>
      <c r="G84" s="86"/>
      <c r="H84" s="86">
        <v>54500</v>
      </c>
      <c r="I84" s="86">
        <v>361745</v>
      </c>
      <c r="J84" s="86"/>
      <c r="K84" s="86">
        <v>270300</v>
      </c>
      <c r="L84" s="86"/>
      <c r="M84" s="86"/>
      <c r="N84" s="86"/>
      <c r="O84" s="86"/>
      <c r="P84" s="86"/>
    </row>
    <row r="85" spans="1:16" ht="20.100000000000001" customHeight="1" x14ac:dyDescent="0.3">
      <c r="A85" s="52"/>
      <c r="B85" s="25"/>
      <c r="C85" s="25"/>
      <c r="D85" s="25">
        <v>244</v>
      </c>
      <c r="E85" s="95">
        <v>227</v>
      </c>
      <c r="F85" s="83">
        <f t="shared" si="7"/>
        <v>46800</v>
      </c>
      <c r="G85" s="86"/>
      <c r="H85" s="86">
        <v>46800</v>
      </c>
      <c r="I85" s="86"/>
      <c r="J85" s="86"/>
      <c r="K85" s="86"/>
      <c r="L85" s="86"/>
      <c r="M85" s="86"/>
      <c r="N85" s="86"/>
      <c r="O85" s="86"/>
      <c r="P85" s="86"/>
    </row>
    <row r="86" spans="1:16" ht="20.100000000000001" customHeight="1" x14ac:dyDescent="0.3">
      <c r="A86" s="52" t="s">
        <v>171</v>
      </c>
      <c r="B86" s="25"/>
      <c r="C86" s="25"/>
      <c r="D86" s="25">
        <v>244</v>
      </c>
      <c r="E86" s="28">
        <v>310</v>
      </c>
      <c r="F86" s="83">
        <f t="shared" si="7"/>
        <v>100000</v>
      </c>
      <c r="G86" s="86"/>
      <c r="H86" s="86"/>
      <c r="I86" s="86">
        <v>100000</v>
      </c>
      <c r="J86" s="86"/>
      <c r="K86" s="86"/>
      <c r="L86" s="86"/>
      <c r="M86" s="86"/>
      <c r="N86" s="86"/>
      <c r="O86" s="86"/>
      <c r="P86" s="86"/>
    </row>
    <row r="87" spans="1:16" ht="19.5" customHeight="1" x14ac:dyDescent="0.3">
      <c r="A87" s="52" t="s">
        <v>177</v>
      </c>
      <c r="B87" s="25"/>
      <c r="C87" s="25"/>
      <c r="D87" s="25">
        <v>244</v>
      </c>
      <c r="E87" s="28">
        <v>340</v>
      </c>
      <c r="F87" s="83">
        <f t="shared" si="7"/>
        <v>2691160</v>
      </c>
      <c r="G87" s="86">
        <f>SUM(G88:G91)</f>
        <v>0</v>
      </c>
      <c r="H87" s="86">
        <f t="shared" ref="H87:P87" si="9">SUM(H88:H91)</f>
        <v>589200</v>
      </c>
      <c r="I87" s="86">
        <f t="shared" si="9"/>
        <v>272100</v>
      </c>
      <c r="J87" s="86">
        <f t="shared" si="9"/>
        <v>161200</v>
      </c>
      <c r="K87" s="86">
        <f t="shared" si="9"/>
        <v>0</v>
      </c>
      <c r="L87" s="86">
        <f t="shared" si="9"/>
        <v>0</v>
      </c>
      <c r="M87" s="86">
        <f t="shared" si="9"/>
        <v>0</v>
      </c>
      <c r="N87" s="86">
        <f t="shared" si="9"/>
        <v>1668660</v>
      </c>
      <c r="O87" s="86">
        <f t="shared" si="9"/>
        <v>0</v>
      </c>
      <c r="P87" s="86">
        <f t="shared" si="9"/>
        <v>0</v>
      </c>
    </row>
    <row r="88" spans="1:16" ht="19.5" customHeight="1" x14ac:dyDescent="0.3">
      <c r="A88" s="52"/>
      <c r="B88" s="25"/>
      <c r="C88" s="25"/>
      <c r="D88" s="25">
        <v>244</v>
      </c>
      <c r="E88" s="28">
        <v>342</v>
      </c>
      <c r="F88" s="83">
        <f t="shared" si="7"/>
        <v>2195060</v>
      </c>
      <c r="G88" s="86"/>
      <c r="H88" s="86">
        <v>365200</v>
      </c>
      <c r="I88" s="86"/>
      <c r="J88" s="86">
        <v>161200</v>
      </c>
      <c r="K88" s="86"/>
      <c r="L88" s="86"/>
      <c r="M88" s="86"/>
      <c r="N88" s="86">
        <v>1668660</v>
      </c>
      <c r="O88" s="86"/>
      <c r="P88" s="86"/>
    </row>
    <row r="89" spans="1:16" ht="20.100000000000001" customHeight="1" x14ac:dyDescent="0.3">
      <c r="A89" s="52"/>
      <c r="B89" s="25"/>
      <c r="C89" s="25"/>
      <c r="D89" s="25">
        <v>244</v>
      </c>
      <c r="E89" s="28">
        <v>343</v>
      </c>
      <c r="F89" s="83">
        <f t="shared" si="7"/>
        <v>210000</v>
      </c>
      <c r="G89" s="86"/>
      <c r="H89" s="86">
        <v>210000</v>
      </c>
      <c r="I89" s="86"/>
      <c r="J89" s="86"/>
      <c r="K89" s="86"/>
      <c r="L89" s="86"/>
      <c r="M89" s="86"/>
      <c r="N89" s="86"/>
      <c r="O89" s="86"/>
      <c r="P89" s="86"/>
    </row>
    <row r="90" spans="1:16" ht="20.100000000000001" customHeight="1" x14ac:dyDescent="0.3">
      <c r="A90" s="52"/>
      <c r="B90" s="25"/>
      <c r="C90" s="25"/>
      <c r="D90" s="25">
        <v>244</v>
      </c>
      <c r="E90" s="28">
        <v>346</v>
      </c>
      <c r="F90" s="83">
        <f t="shared" si="7"/>
        <v>243100</v>
      </c>
      <c r="G90" s="86"/>
      <c r="H90" s="86"/>
      <c r="I90" s="86">
        <v>243100</v>
      </c>
      <c r="J90" s="86"/>
      <c r="K90" s="86"/>
      <c r="L90" s="86"/>
      <c r="M90" s="86"/>
      <c r="N90" s="86"/>
      <c r="O90" s="86"/>
      <c r="P90" s="86"/>
    </row>
    <row r="91" spans="1:16" ht="20.100000000000001" customHeight="1" x14ac:dyDescent="0.3">
      <c r="A91" s="52"/>
      <c r="B91" s="25"/>
      <c r="C91" s="25"/>
      <c r="D91" s="25">
        <v>244</v>
      </c>
      <c r="E91" s="28">
        <v>349</v>
      </c>
      <c r="F91" s="83">
        <f t="shared" si="7"/>
        <v>43000</v>
      </c>
      <c r="G91" s="86"/>
      <c r="H91" s="86">
        <v>14000</v>
      </c>
      <c r="I91" s="86">
        <v>29000</v>
      </c>
      <c r="J91" s="86"/>
      <c r="K91" s="86"/>
      <c r="L91" s="86"/>
      <c r="M91" s="86"/>
      <c r="N91" s="86"/>
      <c r="O91" s="86"/>
      <c r="P91" s="86"/>
    </row>
    <row r="92" spans="1:16" ht="32.25" customHeight="1" x14ac:dyDescent="0.3">
      <c r="A92" s="36" t="s">
        <v>70</v>
      </c>
      <c r="B92" s="28">
        <v>2650</v>
      </c>
      <c r="C92" s="28"/>
      <c r="D92" s="28">
        <v>400</v>
      </c>
      <c r="E92" s="28"/>
      <c r="F92" s="83"/>
      <c r="G92" s="86"/>
      <c r="H92" s="86"/>
      <c r="I92" s="86"/>
      <c r="J92" s="86"/>
      <c r="K92" s="86"/>
      <c r="L92" s="86"/>
      <c r="M92" s="86"/>
      <c r="N92" s="86"/>
      <c r="O92" s="86"/>
      <c r="P92" s="86"/>
    </row>
    <row r="93" spans="1:16" x14ac:dyDescent="0.3">
      <c r="A93" s="32" t="s">
        <v>38</v>
      </c>
      <c r="B93" s="104">
        <v>2651</v>
      </c>
      <c r="C93" s="34"/>
      <c r="D93" s="124">
        <v>406</v>
      </c>
      <c r="E93" s="46"/>
      <c r="F93" s="87"/>
      <c r="G93" s="85"/>
      <c r="H93" s="85"/>
      <c r="I93" s="85"/>
      <c r="J93" s="85"/>
      <c r="K93" s="85"/>
      <c r="L93" s="85"/>
      <c r="M93" s="85"/>
      <c r="N93" s="85"/>
      <c r="O93" s="85"/>
      <c r="P93" s="85"/>
    </row>
    <row r="94" spans="1:16" ht="45" customHeight="1" x14ac:dyDescent="0.3">
      <c r="A94" s="33" t="s">
        <v>71</v>
      </c>
      <c r="B94" s="105"/>
      <c r="C94" s="35"/>
      <c r="D94" s="125"/>
      <c r="E94" s="42"/>
      <c r="F94" s="88"/>
      <c r="G94" s="89"/>
      <c r="H94" s="89"/>
      <c r="I94" s="89"/>
      <c r="J94" s="89"/>
      <c r="K94" s="89"/>
      <c r="L94" s="89"/>
      <c r="M94" s="89"/>
      <c r="N94" s="89"/>
      <c r="O94" s="89"/>
      <c r="P94" s="89"/>
    </row>
    <row r="95" spans="1:16" ht="48.75" customHeight="1" x14ac:dyDescent="0.3">
      <c r="A95" s="30" t="s">
        <v>72</v>
      </c>
      <c r="B95" s="28">
        <v>2652</v>
      </c>
      <c r="C95" s="28"/>
      <c r="D95" s="28">
        <v>407</v>
      </c>
      <c r="E95" s="28"/>
      <c r="F95" s="83"/>
      <c r="G95" s="86"/>
      <c r="H95" s="86"/>
      <c r="I95" s="86"/>
      <c r="J95" s="86"/>
      <c r="K95" s="86"/>
      <c r="L95" s="86"/>
      <c r="M95" s="86"/>
      <c r="N95" s="86"/>
      <c r="O95" s="86"/>
      <c r="P95" s="86"/>
    </row>
    <row r="96" spans="1:16" ht="34.5" customHeight="1" x14ac:dyDescent="0.3">
      <c r="A96" s="50" t="s">
        <v>73</v>
      </c>
      <c r="B96" s="25"/>
      <c r="C96" s="25"/>
      <c r="D96" s="25"/>
      <c r="E96" s="28"/>
      <c r="F96" s="83"/>
      <c r="G96" s="86"/>
      <c r="H96" s="86"/>
      <c r="I96" s="86"/>
      <c r="J96" s="86"/>
      <c r="K96" s="86"/>
      <c r="L96" s="86"/>
      <c r="M96" s="86"/>
      <c r="N96" s="86"/>
      <c r="O96" s="86"/>
      <c r="P96" s="86"/>
    </row>
    <row r="97" spans="1:27" ht="15.6" x14ac:dyDescent="0.3">
      <c r="A97" s="72" t="s">
        <v>74</v>
      </c>
      <c r="B97" s="28">
        <v>3010</v>
      </c>
      <c r="C97" s="28"/>
      <c r="D97" s="25"/>
      <c r="E97" s="28"/>
      <c r="F97" s="83"/>
      <c r="G97" s="86"/>
      <c r="H97" s="86"/>
      <c r="I97" s="86"/>
      <c r="J97" s="86"/>
      <c r="K97" s="86"/>
      <c r="L97" s="86"/>
      <c r="M97" s="86"/>
      <c r="N97" s="86"/>
      <c r="O97" s="86"/>
      <c r="P97" s="86"/>
    </row>
    <row r="98" spans="1:27" ht="24" customHeight="1" x14ac:dyDescent="0.3">
      <c r="A98" s="72" t="s">
        <v>75</v>
      </c>
      <c r="B98" s="28">
        <v>3020</v>
      </c>
      <c r="C98" s="28"/>
      <c r="D98" s="25"/>
      <c r="E98" s="28"/>
      <c r="F98" s="83"/>
      <c r="G98" s="86"/>
      <c r="H98" s="86"/>
      <c r="I98" s="86"/>
      <c r="J98" s="86"/>
      <c r="K98" s="86"/>
      <c r="L98" s="86"/>
      <c r="M98" s="86"/>
      <c r="N98" s="86"/>
      <c r="O98" s="86"/>
      <c r="P98" s="86"/>
    </row>
    <row r="99" spans="1:27" ht="19.5" customHeight="1" x14ac:dyDescent="0.3">
      <c r="A99" s="72" t="s">
        <v>76</v>
      </c>
      <c r="B99" s="28">
        <v>3030</v>
      </c>
      <c r="C99" s="28"/>
      <c r="D99" s="25"/>
      <c r="E99" s="28"/>
      <c r="F99" s="83"/>
      <c r="G99" s="86"/>
      <c r="H99" s="86"/>
      <c r="I99" s="86"/>
      <c r="J99" s="86"/>
      <c r="K99" s="86"/>
      <c r="L99" s="86"/>
      <c r="M99" s="86"/>
      <c r="N99" s="86"/>
      <c r="O99" s="86"/>
      <c r="P99" s="86"/>
    </row>
    <row r="100" spans="1:27" ht="24.75" customHeight="1" x14ac:dyDescent="0.3">
      <c r="A100" s="50" t="s">
        <v>77</v>
      </c>
      <c r="B100" s="28">
        <v>4000</v>
      </c>
      <c r="C100" s="28"/>
      <c r="D100" s="28" t="s">
        <v>15</v>
      </c>
      <c r="E100" s="28"/>
      <c r="F100" s="83"/>
      <c r="G100" s="86"/>
      <c r="H100" s="86"/>
      <c r="I100" s="86"/>
      <c r="J100" s="86"/>
      <c r="K100" s="86"/>
      <c r="L100" s="86"/>
      <c r="M100" s="86"/>
      <c r="N100" s="86"/>
      <c r="O100" s="86"/>
      <c r="P100" s="86"/>
    </row>
    <row r="101" spans="1:27" ht="21" customHeight="1" x14ac:dyDescent="0.3">
      <c r="A101" s="72" t="s">
        <v>78</v>
      </c>
      <c r="B101" s="28">
        <v>4010</v>
      </c>
      <c r="C101" s="28"/>
      <c r="D101" s="28">
        <v>610</v>
      </c>
      <c r="E101" s="28"/>
      <c r="F101" s="83"/>
      <c r="G101" s="86"/>
      <c r="H101" s="86"/>
      <c r="I101" s="86"/>
      <c r="J101" s="86"/>
      <c r="K101" s="86"/>
      <c r="L101" s="86"/>
      <c r="M101" s="86"/>
      <c r="N101" s="86"/>
      <c r="O101" s="86"/>
      <c r="P101" s="86"/>
    </row>
    <row r="102" spans="1:27" ht="13.5" customHeight="1" x14ac:dyDescent="0.3">
      <c r="A102" s="53"/>
      <c r="B102" s="45"/>
      <c r="C102" s="45"/>
      <c r="D102" s="45"/>
      <c r="E102" s="45"/>
      <c r="F102" s="54"/>
      <c r="G102" s="54"/>
      <c r="H102" s="54"/>
      <c r="I102" s="54"/>
      <c r="J102" s="54"/>
      <c r="K102" s="54"/>
      <c r="L102" s="54"/>
      <c r="M102" s="54"/>
      <c r="N102" s="54"/>
      <c r="O102" s="54"/>
      <c r="P102" s="54"/>
    </row>
    <row r="103" spans="1:27" x14ac:dyDescent="0.3">
      <c r="A103" s="12" t="s">
        <v>79</v>
      </c>
      <c r="B103"/>
      <c r="C103"/>
      <c r="D103"/>
      <c r="E103"/>
    </row>
    <row r="104" spans="1:27" x14ac:dyDescent="0.3">
      <c r="A104" s="12" t="s">
        <v>80</v>
      </c>
      <c r="B104"/>
      <c r="C104"/>
      <c r="D104"/>
      <c r="E104"/>
    </row>
    <row r="105" spans="1:27" x14ac:dyDescent="0.3">
      <c r="A105" s="12" t="s">
        <v>81</v>
      </c>
      <c r="B105"/>
      <c r="C105"/>
      <c r="D105"/>
      <c r="E105"/>
    </row>
    <row r="106" spans="1:27" x14ac:dyDescent="0.3">
      <c r="A106" s="13" t="s">
        <v>82</v>
      </c>
      <c r="B106"/>
      <c r="C106"/>
      <c r="D106"/>
      <c r="E106"/>
    </row>
    <row r="107" spans="1:27" x14ac:dyDescent="0.3">
      <c r="A107" s="13" t="s">
        <v>83</v>
      </c>
      <c r="B107"/>
      <c r="C107"/>
      <c r="D107"/>
      <c r="E107"/>
    </row>
    <row r="108" spans="1:27" x14ac:dyDescent="0.3">
      <c r="A108" s="12" t="s">
        <v>84</v>
      </c>
      <c r="B108"/>
      <c r="C108"/>
      <c r="D108"/>
      <c r="E108"/>
    </row>
    <row r="109" spans="1:27" ht="30" customHeight="1" x14ac:dyDescent="0.3">
      <c r="A109" s="123" t="s">
        <v>85</v>
      </c>
      <c r="B109" s="123"/>
      <c r="C109" s="123"/>
      <c r="D109" s="123"/>
      <c r="E109" s="123"/>
      <c r="F109" s="123"/>
      <c r="G109" s="123"/>
      <c r="H109" s="123"/>
      <c r="I109" s="123"/>
      <c r="J109" s="123"/>
      <c r="K109" s="123"/>
      <c r="L109" s="123"/>
      <c r="M109" s="123"/>
      <c r="N109" s="123"/>
      <c r="O109" s="123"/>
      <c r="P109" s="123"/>
    </row>
    <row r="110" spans="1:27" x14ac:dyDescent="0.3">
      <c r="A110" s="12" t="s">
        <v>86</v>
      </c>
      <c r="B110"/>
      <c r="C110"/>
      <c r="D110"/>
      <c r="E110"/>
    </row>
    <row r="111" spans="1:27" ht="43.5" customHeight="1" x14ac:dyDescent="0.3">
      <c r="A111" s="123" t="s">
        <v>87</v>
      </c>
      <c r="B111" s="123"/>
      <c r="C111" s="123"/>
      <c r="D111" s="123"/>
      <c r="E111" s="123"/>
      <c r="F111" s="123"/>
      <c r="G111" s="123"/>
      <c r="H111" s="123"/>
      <c r="I111" s="123"/>
      <c r="J111" s="123"/>
      <c r="K111" s="123"/>
      <c r="L111" s="123"/>
      <c r="M111" s="123"/>
      <c r="N111" s="123"/>
      <c r="O111" s="123"/>
      <c r="P111" s="123"/>
      <c r="Q111" s="65"/>
      <c r="R111" s="65"/>
      <c r="S111" s="65"/>
      <c r="T111" s="65"/>
      <c r="U111" s="65"/>
      <c r="V111" s="65"/>
      <c r="W111" s="65"/>
      <c r="X111" s="65"/>
      <c r="Y111" s="65"/>
      <c r="Z111" s="65"/>
      <c r="AA111" s="65"/>
    </row>
    <row r="112" spans="1:27" ht="30" customHeight="1" x14ac:dyDescent="0.3">
      <c r="A112" s="123" t="s">
        <v>88</v>
      </c>
      <c r="B112" s="123"/>
      <c r="C112" s="123"/>
      <c r="D112" s="123"/>
      <c r="E112" s="123"/>
      <c r="F112" s="123"/>
      <c r="G112" s="123"/>
      <c r="H112" s="123"/>
      <c r="I112" s="123"/>
      <c r="J112" s="123"/>
      <c r="K112" s="123"/>
      <c r="L112" s="123"/>
      <c r="M112" s="123"/>
      <c r="N112" s="123"/>
      <c r="O112" s="123"/>
      <c r="P112" s="123"/>
      <c r="Q112" s="65"/>
      <c r="R112" s="65"/>
      <c r="S112" s="65"/>
      <c r="T112" s="65"/>
      <c r="U112" s="65"/>
      <c r="V112" s="65"/>
      <c r="W112" s="65"/>
      <c r="X112" s="65"/>
      <c r="Y112" s="65"/>
      <c r="Z112" s="65"/>
      <c r="AA112" s="65"/>
    </row>
    <row r="113" spans="1:27" ht="42" customHeight="1" x14ac:dyDescent="0.3">
      <c r="A113" s="123" t="s">
        <v>89</v>
      </c>
      <c r="B113" s="123"/>
      <c r="C113" s="123"/>
      <c r="D113" s="123"/>
      <c r="E113" s="123"/>
      <c r="F113" s="123"/>
      <c r="G113" s="123"/>
      <c r="H113" s="123"/>
      <c r="I113" s="123"/>
      <c r="J113" s="123"/>
      <c r="K113" s="123"/>
      <c r="L113" s="123"/>
      <c r="M113" s="123"/>
      <c r="N113" s="123"/>
      <c r="O113" s="123"/>
      <c r="P113" s="123"/>
      <c r="Q113" s="65"/>
      <c r="R113" s="65"/>
      <c r="S113" s="65"/>
      <c r="T113" s="65"/>
      <c r="U113" s="65"/>
      <c r="V113" s="65"/>
      <c r="W113" s="65"/>
      <c r="X113" s="65"/>
      <c r="Y113" s="65"/>
      <c r="Z113" s="65"/>
      <c r="AA113" s="65"/>
    </row>
    <row r="114" spans="1:27" ht="24.75" customHeight="1" x14ac:dyDescent="0.3">
      <c r="A114" s="123" t="s">
        <v>90</v>
      </c>
      <c r="B114" s="123"/>
      <c r="C114" s="123"/>
      <c r="D114" s="123"/>
      <c r="E114" s="123"/>
      <c r="F114" s="123"/>
      <c r="G114" s="123"/>
      <c r="H114" s="123"/>
      <c r="I114" s="123"/>
      <c r="J114" s="123"/>
      <c r="K114" s="123"/>
      <c r="L114" s="123"/>
      <c r="M114" s="123"/>
      <c r="N114" s="123"/>
      <c r="O114" s="123"/>
      <c r="P114" s="123"/>
    </row>
    <row r="115" spans="1:27" x14ac:dyDescent="0.3">
      <c r="A115" s="12" t="s">
        <v>91</v>
      </c>
      <c r="B115"/>
      <c r="C115"/>
      <c r="D115"/>
      <c r="E115"/>
    </row>
    <row r="116" spans="1:27" ht="45" customHeight="1" x14ac:dyDescent="0.3">
      <c r="A116" s="123" t="s">
        <v>92</v>
      </c>
      <c r="B116" s="123"/>
      <c r="C116" s="123"/>
      <c r="D116" s="123"/>
      <c r="E116" s="123"/>
      <c r="F116" s="123"/>
      <c r="G116" s="123"/>
      <c r="H116" s="123"/>
      <c r="I116" s="123"/>
      <c r="J116" s="123"/>
      <c r="K116" s="123"/>
      <c r="L116" s="123"/>
      <c r="M116" s="123"/>
      <c r="N116" s="123"/>
      <c r="O116" s="123"/>
      <c r="P116" s="123"/>
      <c r="Q116" s="65"/>
      <c r="R116" s="65"/>
      <c r="S116" s="65"/>
      <c r="T116" s="65"/>
      <c r="U116" s="65"/>
      <c r="V116" s="65"/>
      <c r="W116" s="65"/>
      <c r="X116" s="65"/>
      <c r="Y116" s="65"/>
      <c r="Z116" s="65"/>
      <c r="AA116" s="65"/>
    </row>
  </sheetData>
  <mergeCells count="40">
    <mergeCell ref="A112:P112"/>
    <mergeCell ref="A113:P113"/>
    <mergeCell ref="A114:P114"/>
    <mergeCell ref="A116:P116"/>
    <mergeCell ref="C10:D10"/>
    <mergeCell ref="D52:D53"/>
    <mergeCell ref="B40:B41"/>
    <mergeCell ref="D40:D41"/>
    <mergeCell ref="A109:P109"/>
    <mergeCell ref="A111:P111"/>
    <mergeCell ref="B93:B94"/>
    <mergeCell ref="D93:D94"/>
    <mergeCell ref="B63:B64"/>
    <mergeCell ref="D63:D64"/>
    <mergeCell ref="B70:B71"/>
    <mergeCell ref="D70:D71"/>
    <mergeCell ref="B46:B47"/>
    <mergeCell ref="D46:D47"/>
    <mergeCell ref="B50:B51"/>
    <mergeCell ref="D50:D51"/>
    <mergeCell ref="B52:B53"/>
    <mergeCell ref="A2:P2"/>
    <mergeCell ref="E4:E8"/>
    <mergeCell ref="C4:D8"/>
    <mergeCell ref="A4:A9"/>
    <mergeCell ref="F6:F9"/>
    <mergeCell ref="B4:B9"/>
    <mergeCell ref="F4:P4"/>
    <mergeCell ref="F5:P5"/>
    <mergeCell ref="G6:P6"/>
    <mergeCell ref="G7:I7"/>
    <mergeCell ref="J7:M7"/>
    <mergeCell ref="N7:P7"/>
    <mergeCell ref="B35:B36"/>
    <mergeCell ref="A35:A36"/>
    <mergeCell ref="C11:D11"/>
    <mergeCell ref="C12:D12"/>
    <mergeCell ref="C13:D13"/>
    <mergeCell ref="C33:D33"/>
    <mergeCell ref="C34:D34"/>
  </mergeCells>
  <pageMargins left="0.11811023622047245" right="0.11811023622047245" top="0.15748031496062992" bottom="0.15748031496062992" header="0.31496062992125984" footer="0.31496062992125984"/>
  <pageSetup paperSize="9" scale="65" fitToHeight="0" orientation="landscape" r:id="rId1"/>
  <rowBreaks count="3" manualBreakCount="3">
    <brk id="32" max="16383" man="1"/>
    <brk id="61" max="15" man="1"/>
    <brk id="9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9"/>
  <sheetViews>
    <sheetView view="pageBreakPreview" zoomScale="65" zoomScaleNormal="100" zoomScaleSheetLayoutView="65" workbookViewId="0">
      <pane ySplit="5388" topLeftCell="A70" activePane="bottomLeft"/>
      <selection pane="bottomLeft" activeCell="Q76" sqref="Q76"/>
    </sheetView>
  </sheetViews>
  <sheetFormatPr defaultRowHeight="14.4" x14ac:dyDescent="0.3"/>
  <cols>
    <col min="1" max="1" width="37.33203125" style="7" customWidth="1"/>
    <col min="2" max="2" width="5.88671875" style="7" customWidth="1"/>
    <col min="3" max="3" width="7.44140625" style="7" customWidth="1"/>
    <col min="4" max="4" width="6.6640625" style="7" customWidth="1"/>
    <col min="5" max="5" width="8.5546875" style="7" customWidth="1"/>
    <col min="6" max="6" width="14.33203125" style="67" customWidth="1"/>
    <col min="7" max="12" width="13.6640625" customWidth="1"/>
    <col min="13" max="14" width="11.6640625" customWidth="1"/>
    <col min="15" max="15" width="14.33203125" style="67" customWidth="1"/>
    <col min="16" max="21" width="13.6640625" customWidth="1"/>
    <col min="22" max="23" width="11.6640625" customWidth="1"/>
    <col min="24" max="24" width="4.88671875" customWidth="1"/>
  </cols>
  <sheetData>
    <row r="2" spans="1:24" ht="15.6" x14ac:dyDescent="0.3">
      <c r="A2" s="108" t="s">
        <v>17</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75" x14ac:dyDescent="0.25">
      <c r="A3" s="10"/>
    </row>
    <row r="4" spans="1:24" ht="26.25" customHeight="1" x14ac:dyDescent="0.3">
      <c r="A4" s="110" t="s">
        <v>11</v>
      </c>
      <c r="B4" s="110" t="s">
        <v>12</v>
      </c>
      <c r="C4" s="111" t="s">
        <v>166</v>
      </c>
      <c r="D4" s="112"/>
      <c r="E4" s="109" t="s">
        <v>165</v>
      </c>
      <c r="F4" s="109" t="s">
        <v>13</v>
      </c>
      <c r="G4" s="109"/>
      <c r="H4" s="109"/>
      <c r="I4" s="109"/>
      <c r="J4" s="109"/>
      <c r="K4" s="109"/>
      <c r="L4" s="109"/>
      <c r="M4" s="109"/>
      <c r="N4" s="109"/>
      <c r="O4" s="109"/>
      <c r="P4" s="109"/>
      <c r="Q4" s="109"/>
      <c r="R4" s="109"/>
      <c r="S4" s="109"/>
      <c r="T4" s="109"/>
      <c r="U4" s="109"/>
      <c r="V4" s="109"/>
      <c r="W4" s="109"/>
      <c r="X4" s="109"/>
    </row>
    <row r="5" spans="1:24" ht="33.75" customHeight="1" x14ac:dyDescent="0.3">
      <c r="A5" s="117"/>
      <c r="B5" s="117"/>
      <c r="C5" s="113"/>
      <c r="D5" s="114"/>
      <c r="E5" s="109"/>
      <c r="F5" s="109" t="s">
        <v>191</v>
      </c>
      <c r="G5" s="109"/>
      <c r="H5" s="109"/>
      <c r="I5" s="109"/>
      <c r="J5" s="109"/>
      <c r="K5" s="109"/>
      <c r="L5" s="109"/>
      <c r="M5" s="109"/>
      <c r="N5" s="109"/>
      <c r="O5" s="109" t="s">
        <v>192</v>
      </c>
      <c r="P5" s="109"/>
      <c r="Q5" s="109"/>
      <c r="R5" s="109"/>
      <c r="S5" s="109"/>
      <c r="T5" s="109"/>
      <c r="U5" s="109"/>
      <c r="V5" s="109"/>
      <c r="W5" s="109"/>
      <c r="X5" s="126" t="s">
        <v>159</v>
      </c>
    </row>
    <row r="6" spans="1:24" x14ac:dyDescent="0.3">
      <c r="A6" s="117"/>
      <c r="B6" s="117"/>
      <c r="C6" s="113"/>
      <c r="D6" s="114"/>
      <c r="E6" s="109"/>
      <c r="F6" s="110" t="s">
        <v>161</v>
      </c>
      <c r="G6" s="109" t="s">
        <v>20</v>
      </c>
      <c r="H6" s="109"/>
      <c r="I6" s="109"/>
      <c r="J6" s="109"/>
      <c r="K6" s="109"/>
      <c r="L6" s="109"/>
      <c r="M6" s="109"/>
      <c r="N6" s="109"/>
      <c r="O6" s="110" t="s">
        <v>161</v>
      </c>
      <c r="P6" s="109" t="s">
        <v>20</v>
      </c>
      <c r="Q6" s="109"/>
      <c r="R6" s="109"/>
      <c r="S6" s="109"/>
      <c r="T6" s="109"/>
      <c r="U6" s="109"/>
      <c r="V6" s="109"/>
      <c r="W6" s="109"/>
      <c r="X6" s="127"/>
    </row>
    <row r="7" spans="1:24" ht="73.5" customHeight="1" x14ac:dyDescent="0.3">
      <c r="A7" s="117"/>
      <c r="B7" s="117"/>
      <c r="C7" s="113"/>
      <c r="D7" s="114"/>
      <c r="E7" s="109"/>
      <c r="F7" s="117"/>
      <c r="G7" s="109" t="s">
        <v>162</v>
      </c>
      <c r="H7" s="109"/>
      <c r="I7" s="109"/>
      <c r="J7" s="109" t="s">
        <v>163</v>
      </c>
      <c r="K7" s="109"/>
      <c r="L7" s="109" t="s">
        <v>164</v>
      </c>
      <c r="M7" s="109"/>
      <c r="N7" s="109"/>
      <c r="O7" s="117"/>
      <c r="P7" s="109" t="s">
        <v>162</v>
      </c>
      <c r="Q7" s="109"/>
      <c r="R7" s="109"/>
      <c r="S7" s="109" t="s">
        <v>163</v>
      </c>
      <c r="T7" s="109"/>
      <c r="U7" s="109" t="s">
        <v>164</v>
      </c>
      <c r="V7" s="109"/>
      <c r="W7" s="109"/>
      <c r="X7" s="127"/>
    </row>
    <row r="8" spans="1:24" ht="87.75" customHeight="1" x14ac:dyDescent="0.3">
      <c r="A8" s="117"/>
      <c r="B8" s="117"/>
      <c r="C8" s="113"/>
      <c r="D8" s="114"/>
      <c r="E8" s="109"/>
      <c r="F8" s="117"/>
      <c r="G8" s="63" t="s">
        <v>178</v>
      </c>
      <c r="H8" s="63" t="s">
        <v>179</v>
      </c>
      <c r="I8" s="63" t="s">
        <v>183</v>
      </c>
      <c r="J8" s="63"/>
      <c r="K8" s="63"/>
      <c r="L8" s="63" t="s">
        <v>180</v>
      </c>
      <c r="M8" s="63" t="s">
        <v>181</v>
      </c>
      <c r="N8" s="63" t="s">
        <v>182</v>
      </c>
      <c r="O8" s="117"/>
      <c r="P8" s="63" t="s">
        <v>178</v>
      </c>
      <c r="Q8" s="63" t="s">
        <v>179</v>
      </c>
      <c r="R8" s="63" t="s">
        <v>183</v>
      </c>
      <c r="S8" s="63"/>
      <c r="T8" s="63"/>
      <c r="U8" s="63" t="s">
        <v>180</v>
      </c>
      <c r="V8" s="63" t="s">
        <v>181</v>
      </c>
      <c r="W8" s="63" t="s">
        <v>182</v>
      </c>
      <c r="X8" s="128"/>
    </row>
    <row r="9" spans="1:24" ht="18" customHeight="1" x14ac:dyDescent="0.3">
      <c r="A9" s="118"/>
      <c r="B9" s="118"/>
      <c r="C9" s="91" t="s">
        <v>193</v>
      </c>
      <c r="D9" s="91" t="s">
        <v>194</v>
      </c>
      <c r="E9" s="93" t="s">
        <v>195</v>
      </c>
      <c r="F9" s="117"/>
      <c r="G9" s="63"/>
      <c r="H9" s="63"/>
      <c r="I9" s="63"/>
      <c r="J9" s="63"/>
      <c r="K9" s="63"/>
      <c r="L9" s="63"/>
      <c r="M9" s="63"/>
      <c r="N9" s="63"/>
      <c r="O9" s="118"/>
      <c r="P9" s="63"/>
      <c r="Q9" s="63"/>
      <c r="R9" s="63"/>
      <c r="S9" s="63"/>
      <c r="T9" s="63"/>
      <c r="U9" s="63"/>
      <c r="V9" s="63"/>
      <c r="W9" s="63"/>
      <c r="X9" s="63"/>
    </row>
    <row r="10" spans="1:24" ht="17.25" customHeight="1" x14ac:dyDescent="0.25">
      <c r="A10" s="23">
        <v>1</v>
      </c>
      <c r="B10" s="23">
        <v>2</v>
      </c>
      <c r="C10" s="119">
        <v>3</v>
      </c>
      <c r="D10" s="121"/>
      <c r="E10" s="43">
        <v>4</v>
      </c>
      <c r="F10" s="44">
        <v>5</v>
      </c>
      <c r="G10" s="23">
        <v>6</v>
      </c>
      <c r="H10" s="23">
        <v>7</v>
      </c>
      <c r="I10" s="23">
        <v>8</v>
      </c>
      <c r="J10" s="23">
        <v>9</v>
      </c>
      <c r="K10" s="23">
        <v>10</v>
      </c>
      <c r="L10" s="44">
        <v>11</v>
      </c>
      <c r="M10" s="44">
        <v>12</v>
      </c>
      <c r="N10" s="44">
        <v>13</v>
      </c>
      <c r="O10" s="44">
        <v>14</v>
      </c>
      <c r="P10" s="44">
        <v>15</v>
      </c>
      <c r="Q10" s="44">
        <v>16</v>
      </c>
      <c r="R10" s="44">
        <v>17</v>
      </c>
      <c r="S10" s="44">
        <v>18</v>
      </c>
      <c r="T10" s="44">
        <v>19</v>
      </c>
      <c r="U10" s="44">
        <v>20</v>
      </c>
      <c r="V10" s="44">
        <v>21</v>
      </c>
      <c r="W10" s="44">
        <v>22</v>
      </c>
      <c r="X10" s="44">
        <v>23</v>
      </c>
    </row>
    <row r="11" spans="1:24" ht="33.75" customHeight="1" x14ac:dyDescent="0.3">
      <c r="A11" s="41" t="s">
        <v>14</v>
      </c>
      <c r="B11" s="42">
        <v>1</v>
      </c>
      <c r="C11" s="42"/>
      <c r="D11" s="42" t="s">
        <v>15</v>
      </c>
      <c r="E11" s="24" t="s">
        <v>15</v>
      </c>
      <c r="F11" s="80"/>
      <c r="G11" s="81"/>
      <c r="H11" s="81"/>
      <c r="I11" s="81"/>
      <c r="J11" s="81"/>
      <c r="K11" s="81"/>
      <c r="L11" s="81"/>
      <c r="M11" s="81"/>
      <c r="N11" s="81"/>
      <c r="O11" s="90"/>
      <c r="P11" s="81"/>
      <c r="Q11" s="81"/>
      <c r="R11" s="81"/>
      <c r="S11" s="81"/>
      <c r="T11" s="81"/>
      <c r="U11" s="81"/>
      <c r="V11" s="81"/>
      <c r="W11" s="81"/>
      <c r="X11" s="25"/>
    </row>
    <row r="12" spans="1:24" ht="33" customHeight="1" x14ac:dyDescent="0.3">
      <c r="A12" s="31" t="s">
        <v>16</v>
      </c>
      <c r="B12" s="24">
        <v>2</v>
      </c>
      <c r="C12" s="28"/>
      <c r="D12" s="24" t="s">
        <v>15</v>
      </c>
      <c r="E12" s="24" t="s">
        <v>15</v>
      </c>
      <c r="F12" s="80"/>
      <c r="G12" s="81"/>
      <c r="H12" s="81"/>
      <c r="I12" s="81"/>
      <c r="J12" s="81"/>
      <c r="K12" s="81"/>
      <c r="L12" s="81"/>
      <c r="M12" s="81"/>
      <c r="N12" s="81"/>
      <c r="O12" s="90"/>
      <c r="P12" s="81"/>
      <c r="Q12" s="81"/>
      <c r="R12" s="81"/>
      <c r="S12" s="81"/>
      <c r="T12" s="81"/>
      <c r="U12" s="81"/>
      <c r="V12" s="81"/>
      <c r="W12" s="81"/>
      <c r="X12" s="25"/>
    </row>
    <row r="13" spans="1:24" ht="17.399999999999999" x14ac:dyDescent="0.3">
      <c r="A13" s="50" t="s">
        <v>18</v>
      </c>
      <c r="B13" s="24">
        <v>1000</v>
      </c>
      <c r="C13" s="28"/>
      <c r="D13" s="25"/>
      <c r="E13" s="26"/>
      <c r="F13" s="83">
        <f>SUM(G13:N13)</f>
        <v>31860625</v>
      </c>
      <c r="G13" s="83">
        <v>20382345</v>
      </c>
      <c r="H13" s="83">
        <v>8545100</v>
      </c>
      <c r="I13" s="83">
        <v>655400</v>
      </c>
      <c r="J13" s="83">
        <v>161200</v>
      </c>
      <c r="K13" s="83">
        <v>270300</v>
      </c>
      <c r="L13" s="83">
        <v>1735400</v>
      </c>
      <c r="M13" s="83">
        <v>110880</v>
      </c>
      <c r="N13" s="83"/>
      <c r="O13" s="83">
        <f>SUM(P13:W13)</f>
        <v>32094385</v>
      </c>
      <c r="P13" s="83">
        <v>20382345</v>
      </c>
      <c r="Q13" s="83">
        <v>8770700</v>
      </c>
      <c r="R13" s="83">
        <v>611500</v>
      </c>
      <c r="S13" s="83">
        <v>161200</v>
      </c>
      <c r="T13" s="83">
        <v>270300</v>
      </c>
      <c r="U13" s="83">
        <v>1787460</v>
      </c>
      <c r="V13" s="83">
        <v>110880</v>
      </c>
      <c r="W13" s="83"/>
      <c r="X13" s="66"/>
    </row>
    <row r="14" spans="1:24" ht="24" customHeight="1" x14ac:dyDescent="0.3">
      <c r="A14" s="40" t="s">
        <v>19</v>
      </c>
      <c r="B14" s="24">
        <v>1100</v>
      </c>
      <c r="C14" s="28"/>
      <c r="D14" s="24">
        <v>120</v>
      </c>
      <c r="E14" s="29"/>
      <c r="F14" s="84"/>
      <c r="G14" s="85"/>
      <c r="H14" s="85"/>
      <c r="I14" s="85"/>
      <c r="J14" s="85"/>
      <c r="K14" s="85"/>
      <c r="L14" s="85"/>
      <c r="M14" s="85"/>
      <c r="N14" s="85"/>
      <c r="O14" s="83"/>
      <c r="P14" s="86"/>
      <c r="Q14" s="86"/>
      <c r="R14" s="86"/>
      <c r="S14" s="86"/>
      <c r="T14" s="86"/>
      <c r="U14" s="86"/>
      <c r="V14" s="86"/>
      <c r="W14" s="86"/>
      <c r="X14" s="27"/>
    </row>
    <row r="15" spans="1:24" ht="15.6" x14ac:dyDescent="0.3">
      <c r="A15" s="36" t="s">
        <v>20</v>
      </c>
      <c r="B15" s="25"/>
      <c r="C15" s="25"/>
      <c r="D15" s="25"/>
      <c r="E15" s="26"/>
      <c r="F15" s="83"/>
      <c r="G15" s="86"/>
      <c r="H15" s="86"/>
      <c r="I15" s="86"/>
      <c r="J15" s="86"/>
      <c r="K15" s="86"/>
      <c r="L15" s="86"/>
      <c r="M15" s="86"/>
      <c r="N15" s="86"/>
      <c r="O15" s="83"/>
      <c r="P15" s="86"/>
      <c r="Q15" s="86"/>
      <c r="R15" s="86"/>
      <c r="S15" s="86"/>
      <c r="T15" s="86"/>
      <c r="U15" s="86"/>
      <c r="V15" s="86"/>
      <c r="W15" s="86"/>
      <c r="X15" s="27"/>
    </row>
    <row r="16" spans="1:24" ht="33" customHeight="1" x14ac:dyDescent="0.3">
      <c r="A16" s="31" t="s">
        <v>21</v>
      </c>
      <c r="B16" s="24">
        <v>1200</v>
      </c>
      <c r="C16" s="28"/>
      <c r="D16" s="24">
        <v>130</v>
      </c>
      <c r="E16" s="26"/>
      <c r="F16" s="83"/>
      <c r="G16" s="86"/>
      <c r="H16" s="86"/>
      <c r="I16" s="86"/>
      <c r="J16" s="86"/>
      <c r="K16" s="86"/>
      <c r="L16" s="86"/>
      <c r="M16" s="86"/>
      <c r="N16" s="86"/>
      <c r="O16" s="83"/>
      <c r="P16" s="86"/>
      <c r="Q16" s="86"/>
      <c r="R16" s="86"/>
      <c r="S16" s="86"/>
      <c r="T16" s="86"/>
      <c r="U16" s="86"/>
      <c r="V16" s="86"/>
      <c r="W16" s="86"/>
      <c r="X16" s="27"/>
    </row>
    <row r="17" spans="1:24" ht="91.5" customHeight="1" x14ac:dyDescent="0.3">
      <c r="A17" s="36" t="s">
        <v>22</v>
      </c>
      <c r="B17" s="24">
        <v>1210</v>
      </c>
      <c r="C17" s="28"/>
      <c r="D17" s="24">
        <v>130</v>
      </c>
      <c r="E17" s="26"/>
      <c r="F17" s="83"/>
      <c r="G17" s="86"/>
      <c r="H17" s="86"/>
      <c r="I17" s="86"/>
      <c r="J17" s="86"/>
      <c r="K17" s="86"/>
      <c r="L17" s="86"/>
      <c r="M17" s="86"/>
      <c r="N17" s="86"/>
      <c r="O17" s="83"/>
      <c r="P17" s="86"/>
      <c r="Q17" s="86"/>
      <c r="R17" s="86"/>
      <c r="S17" s="86"/>
      <c r="T17" s="86"/>
      <c r="U17" s="86"/>
      <c r="V17" s="86"/>
      <c r="W17" s="86"/>
      <c r="X17" s="27"/>
    </row>
    <row r="18" spans="1:24" ht="92.25" customHeight="1" x14ac:dyDescent="0.3">
      <c r="A18" s="36" t="s">
        <v>23</v>
      </c>
      <c r="B18" s="24">
        <v>1220</v>
      </c>
      <c r="C18" s="28"/>
      <c r="D18" s="24">
        <v>130</v>
      </c>
      <c r="E18" s="26"/>
      <c r="F18" s="83"/>
      <c r="G18" s="86"/>
      <c r="H18" s="86"/>
      <c r="I18" s="86"/>
      <c r="J18" s="86"/>
      <c r="K18" s="86"/>
      <c r="L18" s="86"/>
      <c r="M18" s="86"/>
      <c r="N18" s="86"/>
      <c r="O18" s="83"/>
      <c r="P18" s="86"/>
      <c r="Q18" s="86"/>
      <c r="R18" s="86"/>
      <c r="S18" s="86"/>
      <c r="T18" s="86"/>
      <c r="U18" s="86"/>
      <c r="V18" s="86"/>
      <c r="W18" s="86"/>
      <c r="X18" s="27"/>
    </row>
    <row r="19" spans="1:24" ht="38.25" customHeight="1" x14ac:dyDescent="0.3">
      <c r="A19" s="31" t="s">
        <v>24</v>
      </c>
      <c r="B19" s="24">
        <v>1300</v>
      </c>
      <c r="C19" s="28"/>
      <c r="D19" s="24">
        <v>140</v>
      </c>
      <c r="E19" s="26"/>
      <c r="F19" s="83"/>
      <c r="G19" s="86"/>
      <c r="H19" s="86"/>
      <c r="I19" s="86"/>
      <c r="J19" s="86"/>
      <c r="K19" s="86"/>
      <c r="L19" s="86"/>
      <c r="M19" s="86"/>
      <c r="N19" s="86"/>
      <c r="O19" s="83"/>
      <c r="P19" s="86"/>
      <c r="Q19" s="86"/>
      <c r="R19" s="86"/>
      <c r="S19" s="86"/>
      <c r="T19" s="86"/>
      <c r="U19" s="86"/>
      <c r="V19" s="86"/>
      <c r="W19" s="86"/>
      <c r="X19" s="27"/>
    </row>
    <row r="20" spans="1:24" x14ac:dyDescent="0.3">
      <c r="A20" s="36" t="s">
        <v>20</v>
      </c>
      <c r="B20" s="24">
        <v>1310</v>
      </c>
      <c r="C20" s="28"/>
      <c r="D20" s="24">
        <v>140</v>
      </c>
      <c r="E20" s="26"/>
      <c r="F20" s="83"/>
      <c r="G20" s="86"/>
      <c r="H20" s="86"/>
      <c r="I20" s="86"/>
      <c r="J20" s="86"/>
      <c r="K20" s="86"/>
      <c r="L20" s="86"/>
      <c r="M20" s="86"/>
      <c r="N20" s="86"/>
      <c r="O20" s="83"/>
      <c r="P20" s="86"/>
      <c r="Q20" s="86"/>
      <c r="R20" s="86"/>
      <c r="S20" s="86"/>
      <c r="T20" s="86"/>
      <c r="U20" s="86"/>
      <c r="V20" s="86"/>
      <c r="W20" s="86"/>
      <c r="X20" s="27"/>
    </row>
    <row r="21" spans="1:24" ht="33" customHeight="1" x14ac:dyDescent="0.3">
      <c r="A21" s="31" t="s">
        <v>25</v>
      </c>
      <c r="B21" s="24">
        <v>1400</v>
      </c>
      <c r="C21" s="28"/>
      <c r="D21" s="24">
        <v>150</v>
      </c>
      <c r="E21" s="26"/>
      <c r="F21" s="83"/>
      <c r="G21" s="86"/>
      <c r="H21" s="86"/>
      <c r="I21" s="86"/>
      <c r="J21" s="86"/>
      <c r="K21" s="86"/>
      <c r="L21" s="86"/>
      <c r="M21" s="86"/>
      <c r="N21" s="86"/>
      <c r="O21" s="83"/>
      <c r="P21" s="86"/>
      <c r="Q21" s="86"/>
      <c r="R21" s="86"/>
      <c r="S21" s="86"/>
      <c r="T21" s="86"/>
      <c r="U21" s="86"/>
      <c r="V21" s="86"/>
      <c r="W21" s="86"/>
      <c r="X21" s="27"/>
    </row>
    <row r="22" spans="1:24" x14ac:dyDescent="0.3">
      <c r="A22" s="36" t="s">
        <v>20</v>
      </c>
      <c r="B22" s="24">
        <v>1410</v>
      </c>
      <c r="C22" s="28"/>
      <c r="D22" s="24">
        <v>150</v>
      </c>
      <c r="E22" s="26"/>
      <c r="F22" s="83"/>
      <c r="G22" s="86"/>
      <c r="H22" s="86"/>
      <c r="I22" s="86"/>
      <c r="J22" s="86"/>
      <c r="K22" s="86"/>
      <c r="L22" s="86"/>
      <c r="M22" s="86"/>
      <c r="N22" s="86"/>
      <c r="O22" s="83"/>
      <c r="P22" s="86"/>
      <c r="Q22" s="86"/>
      <c r="R22" s="86"/>
      <c r="S22" s="86"/>
      <c r="T22" s="86"/>
      <c r="U22" s="86"/>
      <c r="V22" s="86"/>
      <c r="W22" s="86"/>
      <c r="X22" s="27"/>
    </row>
    <row r="23" spans="1:24" ht="23.25" customHeight="1" x14ac:dyDescent="0.3">
      <c r="A23" s="31" t="s">
        <v>26</v>
      </c>
      <c r="B23" s="24">
        <v>1500</v>
      </c>
      <c r="C23" s="28"/>
      <c r="D23" s="24">
        <v>180</v>
      </c>
      <c r="E23" s="26"/>
      <c r="F23" s="83"/>
      <c r="G23" s="86"/>
      <c r="H23" s="86"/>
      <c r="I23" s="86"/>
      <c r="J23" s="86"/>
      <c r="K23" s="86"/>
      <c r="L23" s="86"/>
      <c r="M23" s="86"/>
      <c r="N23" s="86"/>
      <c r="O23" s="83"/>
      <c r="P23" s="86"/>
      <c r="Q23" s="86"/>
      <c r="R23" s="86"/>
      <c r="S23" s="86"/>
      <c r="T23" s="86"/>
      <c r="U23" s="86"/>
      <c r="V23" s="86"/>
      <c r="W23" s="86"/>
      <c r="X23" s="27"/>
    </row>
    <row r="24" spans="1:24" ht="25.5" customHeight="1" x14ac:dyDescent="0.3">
      <c r="A24" s="36" t="s">
        <v>27</v>
      </c>
      <c r="B24" s="24">
        <v>1510</v>
      </c>
      <c r="C24" s="28"/>
      <c r="D24" s="24">
        <v>180</v>
      </c>
      <c r="E24" s="26"/>
      <c r="F24" s="83"/>
      <c r="G24" s="86"/>
      <c r="H24" s="86"/>
      <c r="I24" s="86"/>
      <c r="J24" s="86"/>
      <c r="K24" s="86"/>
      <c r="L24" s="86"/>
      <c r="M24" s="86"/>
      <c r="N24" s="86"/>
      <c r="O24" s="83"/>
      <c r="P24" s="86"/>
      <c r="Q24" s="86"/>
      <c r="R24" s="86"/>
      <c r="S24" s="86"/>
      <c r="T24" s="86"/>
      <c r="U24" s="86"/>
      <c r="V24" s="86"/>
      <c r="W24" s="86"/>
      <c r="X24" s="27"/>
    </row>
    <row r="25" spans="1:24" ht="33.75" customHeight="1" x14ac:dyDescent="0.3">
      <c r="A25" s="36" t="s">
        <v>28</v>
      </c>
      <c r="B25" s="24">
        <v>1520</v>
      </c>
      <c r="C25" s="28"/>
      <c r="D25" s="24">
        <v>180</v>
      </c>
      <c r="E25" s="26"/>
      <c r="F25" s="83"/>
      <c r="G25" s="86"/>
      <c r="H25" s="86"/>
      <c r="I25" s="86"/>
      <c r="J25" s="86"/>
      <c r="K25" s="86"/>
      <c r="L25" s="86"/>
      <c r="M25" s="86"/>
      <c r="N25" s="86"/>
      <c r="O25" s="83"/>
      <c r="P25" s="86"/>
      <c r="Q25" s="86"/>
      <c r="R25" s="86"/>
      <c r="S25" s="86"/>
      <c r="T25" s="86"/>
      <c r="U25" s="86"/>
      <c r="V25" s="86"/>
      <c r="W25" s="86"/>
      <c r="X25" s="27"/>
    </row>
    <row r="26" spans="1:24" ht="15.6" x14ac:dyDescent="0.3">
      <c r="A26" s="39"/>
      <c r="B26" s="25"/>
      <c r="C26" s="25"/>
      <c r="D26" s="25"/>
      <c r="E26" s="26"/>
      <c r="F26" s="83"/>
      <c r="G26" s="86"/>
      <c r="H26" s="86"/>
      <c r="I26" s="86"/>
      <c r="J26" s="86"/>
      <c r="K26" s="86"/>
      <c r="L26" s="86"/>
      <c r="M26" s="86"/>
      <c r="N26" s="86"/>
      <c r="O26" s="83"/>
      <c r="P26" s="86"/>
      <c r="Q26" s="86"/>
      <c r="R26" s="86"/>
      <c r="S26" s="86"/>
      <c r="T26" s="86"/>
      <c r="U26" s="86"/>
      <c r="V26" s="86"/>
      <c r="W26" s="86"/>
      <c r="X26" s="27"/>
    </row>
    <row r="27" spans="1:24" ht="23.25" customHeight="1" x14ac:dyDescent="0.3">
      <c r="A27" s="31" t="s">
        <v>29</v>
      </c>
      <c r="B27" s="24">
        <v>1900</v>
      </c>
      <c r="C27" s="28"/>
      <c r="D27" s="25"/>
      <c r="E27" s="26"/>
      <c r="F27" s="83"/>
      <c r="G27" s="86"/>
      <c r="H27" s="86"/>
      <c r="I27" s="86"/>
      <c r="J27" s="86"/>
      <c r="K27" s="86"/>
      <c r="L27" s="86"/>
      <c r="M27" s="86"/>
      <c r="N27" s="86"/>
      <c r="O27" s="83"/>
      <c r="P27" s="86"/>
      <c r="Q27" s="86"/>
      <c r="R27" s="86"/>
      <c r="S27" s="86"/>
      <c r="T27" s="86"/>
      <c r="U27" s="86"/>
      <c r="V27" s="86"/>
      <c r="W27" s="86"/>
      <c r="X27" s="27"/>
    </row>
    <row r="28" spans="1:24" ht="15.6" x14ac:dyDescent="0.3">
      <c r="A28" s="36" t="s">
        <v>20</v>
      </c>
      <c r="B28" s="25"/>
      <c r="C28" s="25"/>
      <c r="D28" s="25"/>
      <c r="E28" s="26"/>
      <c r="F28" s="83"/>
      <c r="G28" s="86"/>
      <c r="H28" s="86"/>
      <c r="I28" s="86"/>
      <c r="J28" s="86"/>
      <c r="K28" s="86"/>
      <c r="L28" s="86"/>
      <c r="M28" s="86"/>
      <c r="N28" s="86"/>
      <c r="O28" s="83"/>
      <c r="P28" s="86"/>
      <c r="Q28" s="86"/>
      <c r="R28" s="86"/>
      <c r="S28" s="86"/>
      <c r="T28" s="86"/>
      <c r="U28" s="86"/>
      <c r="V28" s="86"/>
      <c r="W28" s="86"/>
      <c r="X28" s="27"/>
    </row>
    <row r="29" spans="1:24" ht="15.6" x14ac:dyDescent="0.3">
      <c r="A29" s="39"/>
      <c r="B29" s="25"/>
      <c r="C29" s="25"/>
      <c r="D29" s="25"/>
      <c r="E29" s="26"/>
      <c r="F29" s="83"/>
      <c r="G29" s="86"/>
      <c r="H29" s="86"/>
      <c r="I29" s="86"/>
      <c r="J29" s="86"/>
      <c r="K29" s="86"/>
      <c r="L29" s="86"/>
      <c r="M29" s="86"/>
      <c r="N29" s="86"/>
      <c r="O29" s="83"/>
      <c r="P29" s="86"/>
      <c r="Q29" s="86"/>
      <c r="R29" s="86"/>
      <c r="S29" s="86"/>
      <c r="T29" s="86"/>
      <c r="U29" s="86"/>
      <c r="V29" s="86"/>
      <c r="W29" s="86"/>
      <c r="X29" s="27"/>
    </row>
    <row r="30" spans="1:24" ht="21.75" customHeight="1" x14ac:dyDescent="0.3">
      <c r="A30" s="31" t="s">
        <v>30</v>
      </c>
      <c r="B30" s="24">
        <v>1980</v>
      </c>
      <c r="C30" s="28"/>
      <c r="D30" s="24" t="s">
        <v>15</v>
      </c>
      <c r="E30" s="26"/>
      <c r="F30" s="83"/>
      <c r="G30" s="86"/>
      <c r="H30" s="86"/>
      <c r="I30" s="86"/>
      <c r="J30" s="86"/>
      <c r="K30" s="86"/>
      <c r="L30" s="86"/>
      <c r="M30" s="86"/>
      <c r="N30" s="86"/>
      <c r="O30" s="83"/>
      <c r="P30" s="86"/>
      <c r="Q30" s="86"/>
      <c r="R30" s="86"/>
      <c r="S30" s="86"/>
      <c r="T30" s="86"/>
      <c r="U30" s="86"/>
      <c r="V30" s="86"/>
      <c r="W30" s="86"/>
      <c r="X30" s="27"/>
    </row>
    <row r="31" spans="1:24" ht="63" customHeight="1" x14ac:dyDescent="0.3">
      <c r="A31" s="36" t="s">
        <v>31</v>
      </c>
      <c r="B31" s="24">
        <v>1981</v>
      </c>
      <c r="C31" s="28"/>
      <c r="D31" s="24">
        <v>510</v>
      </c>
      <c r="E31" s="26"/>
      <c r="F31" s="83"/>
      <c r="G31" s="86"/>
      <c r="H31" s="86"/>
      <c r="I31" s="86"/>
      <c r="J31" s="86"/>
      <c r="K31" s="86"/>
      <c r="L31" s="86"/>
      <c r="M31" s="86"/>
      <c r="N31" s="86"/>
      <c r="O31" s="83"/>
      <c r="P31" s="86"/>
      <c r="Q31" s="86"/>
      <c r="R31" s="86"/>
      <c r="S31" s="86"/>
      <c r="T31" s="86"/>
      <c r="U31" s="86"/>
      <c r="V31" s="86"/>
      <c r="W31" s="86"/>
      <c r="X31" s="27"/>
    </row>
    <row r="32" spans="1:24" ht="15.6" x14ac:dyDescent="0.3">
      <c r="A32" s="39"/>
      <c r="B32" s="25"/>
      <c r="C32" s="25"/>
      <c r="D32" s="25"/>
      <c r="E32" s="26"/>
      <c r="F32" s="83"/>
      <c r="G32" s="86"/>
      <c r="H32" s="86"/>
      <c r="I32" s="86"/>
      <c r="J32" s="86"/>
      <c r="K32" s="86"/>
      <c r="L32" s="86"/>
      <c r="M32" s="86"/>
      <c r="N32" s="86"/>
      <c r="O32" s="83"/>
      <c r="P32" s="86"/>
      <c r="Q32" s="86"/>
      <c r="R32" s="86"/>
      <c r="S32" s="86"/>
      <c r="T32" s="86"/>
      <c r="U32" s="86"/>
      <c r="V32" s="86"/>
      <c r="W32" s="86"/>
      <c r="X32" s="27"/>
    </row>
    <row r="33" spans="1:24" ht="17.399999999999999" x14ac:dyDescent="0.3">
      <c r="A33" s="50" t="s">
        <v>32</v>
      </c>
      <c r="B33" s="24">
        <v>2000</v>
      </c>
      <c r="C33" s="28"/>
      <c r="D33" s="24" t="s">
        <v>15</v>
      </c>
      <c r="E33" s="26"/>
      <c r="F33" s="83">
        <f>SUM(G33:N33)</f>
        <v>31860625</v>
      </c>
      <c r="G33" s="83">
        <f>G34+G56+G73</f>
        <v>20382345</v>
      </c>
      <c r="H33" s="83">
        <f t="shared" ref="H33:N33" si="0">H34+H56+H73</f>
        <v>8545100</v>
      </c>
      <c r="I33" s="83">
        <f t="shared" si="0"/>
        <v>655400</v>
      </c>
      <c r="J33" s="83">
        <f t="shared" si="0"/>
        <v>161200</v>
      </c>
      <c r="K33" s="83">
        <f t="shared" si="0"/>
        <v>270300</v>
      </c>
      <c r="L33" s="83">
        <f t="shared" si="0"/>
        <v>1735400</v>
      </c>
      <c r="M33" s="83">
        <f t="shared" si="0"/>
        <v>110880</v>
      </c>
      <c r="N33" s="83">
        <f t="shared" si="0"/>
        <v>0</v>
      </c>
      <c r="O33" s="83">
        <f>SUM(P33:W33)</f>
        <v>32094385</v>
      </c>
      <c r="P33" s="83">
        <f>P34+P56+P73</f>
        <v>20382345</v>
      </c>
      <c r="Q33" s="83">
        <f t="shared" ref="Q33:W33" si="1">Q34+Q56+Q73</f>
        <v>8770700</v>
      </c>
      <c r="R33" s="83">
        <f t="shared" si="1"/>
        <v>611500</v>
      </c>
      <c r="S33" s="83">
        <f t="shared" si="1"/>
        <v>161200</v>
      </c>
      <c r="T33" s="83">
        <f t="shared" si="1"/>
        <v>270300</v>
      </c>
      <c r="U33" s="83">
        <f t="shared" si="1"/>
        <v>1787460</v>
      </c>
      <c r="V33" s="83">
        <f t="shared" si="1"/>
        <v>110880</v>
      </c>
      <c r="W33" s="83">
        <f t="shared" si="1"/>
        <v>0</v>
      </c>
      <c r="X33" s="25"/>
    </row>
    <row r="34" spans="1:24" ht="30" customHeight="1" x14ac:dyDescent="0.3">
      <c r="A34" s="31" t="s">
        <v>33</v>
      </c>
      <c r="B34" s="24">
        <v>2100</v>
      </c>
      <c r="C34" s="28"/>
      <c r="D34" s="24" t="s">
        <v>15</v>
      </c>
      <c r="E34" s="26"/>
      <c r="F34" s="83">
        <f t="shared" ref="F34:F38" si="2">SUM(G34:N34)</f>
        <v>23661280</v>
      </c>
      <c r="G34" s="86">
        <f>G35+G36+G38</f>
        <v>19504600</v>
      </c>
      <c r="H34" s="86">
        <f t="shared" ref="H34:N34" si="3">H35+H36+H38</f>
        <v>3390400</v>
      </c>
      <c r="I34" s="86">
        <f t="shared" si="3"/>
        <v>655400</v>
      </c>
      <c r="J34" s="86">
        <f t="shared" si="3"/>
        <v>0</v>
      </c>
      <c r="K34" s="86">
        <f t="shared" si="3"/>
        <v>0</v>
      </c>
      <c r="L34" s="86">
        <f t="shared" si="3"/>
        <v>0</v>
      </c>
      <c r="M34" s="86">
        <f>M35+M36+M38</f>
        <v>110880</v>
      </c>
      <c r="N34" s="86">
        <f t="shared" si="3"/>
        <v>0</v>
      </c>
      <c r="O34" s="83">
        <f t="shared" ref="O34:O38" si="4">SUM(P34:W34)</f>
        <v>23701780</v>
      </c>
      <c r="P34" s="86">
        <f>P35+P36+P38</f>
        <v>19504600</v>
      </c>
      <c r="Q34" s="86">
        <f t="shared" ref="Q34:W34" si="5">Q35+Q36+Q38</f>
        <v>3474800</v>
      </c>
      <c r="R34" s="86">
        <f t="shared" si="5"/>
        <v>611500</v>
      </c>
      <c r="S34" s="86">
        <f>S35+S36+S38</f>
        <v>0</v>
      </c>
      <c r="T34" s="86">
        <f t="shared" si="5"/>
        <v>0</v>
      </c>
      <c r="U34" s="86">
        <f t="shared" si="5"/>
        <v>0</v>
      </c>
      <c r="V34" s="86">
        <f t="shared" si="5"/>
        <v>110880</v>
      </c>
      <c r="W34" s="86">
        <f t="shared" si="5"/>
        <v>0</v>
      </c>
      <c r="X34" s="24" t="s">
        <v>15</v>
      </c>
    </row>
    <row r="35" spans="1:24" ht="24" customHeight="1" x14ac:dyDescent="0.3">
      <c r="A35" s="36" t="s">
        <v>34</v>
      </c>
      <c r="B35" s="24">
        <v>2110</v>
      </c>
      <c r="C35" s="28"/>
      <c r="D35" s="24">
        <v>111</v>
      </c>
      <c r="E35" s="24">
        <v>211</v>
      </c>
      <c r="F35" s="83">
        <f t="shared" si="2"/>
        <v>18081060</v>
      </c>
      <c r="G35" s="86">
        <v>14904500</v>
      </c>
      <c r="H35" s="86">
        <v>2588000</v>
      </c>
      <c r="I35" s="86">
        <v>503400</v>
      </c>
      <c r="J35" s="86"/>
      <c r="K35" s="86"/>
      <c r="L35" s="86"/>
      <c r="M35" s="86">
        <v>85160</v>
      </c>
      <c r="N35" s="86"/>
      <c r="O35" s="83">
        <f t="shared" si="4"/>
        <v>18112160</v>
      </c>
      <c r="P35" s="86">
        <v>14904500</v>
      </c>
      <c r="Q35" s="86">
        <v>2652800</v>
      </c>
      <c r="R35" s="86">
        <v>469700</v>
      </c>
      <c r="S35" s="86"/>
      <c r="T35" s="86"/>
      <c r="U35" s="86"/>
      <c r="V35" s="86">
        <v>85160</v>
      </c>
      <c r="W35" s="86"/>
      <c r="X35" s="24" t="s">
        <v>15</v>
      </c>
    </row>
    <row r="36" spans="1:24" ht="34.5" customHeight="1" x14ac:dyDescent="0.3">
      <c r="A36" s="36" t="s">
        <v>35</v>
      </c>
      <c r="B36" s="24">
        <v>2120</v>
      </c>
      <c r="C36" s="28"/>
      <c r="D36" s="24">
        <v>112</v>
      </c>
      <c r="E36" s="24">
        <v>266</v>
      </c>
      <c r="F36" s="83">
        <f t="shared" si="2"/>
        <v>92000</v>
      </c>
      <c r="G36" s="86">
        <v>76000</v>
      </c>
      <c r="H36" s="86">
        <v>16000</v>
      </c>
      <c r="I36" s="86"/>
      <c r="J36" s="86"/>
      <c r="K36" s="86"/>
      <c r="L36" s="86"/>
      <c r="M36" s="86"/>
      <c r="N36" s="86"/>
      <c r="O36" s="83">
        <f t="shared" si="4"/>
        <v>92000</v>
      </c>
      <c r="P36" s="86">
        <v>76000</v>
      </c>
      <c r="Q36" s="86">
        <v>16000</v>
      </c>
      <c r="R36" s="86">
        <v>0</v>
      </c>
      <c r="S36" s="86"/>
      <c r="T36" s="86"/>
      <c r="U36" s="86"/>
      <c r="V36" s="86"/>
      <c r="W36" s="86"/>
      <c r="X36" s="24" t="s">
        <v>15</v>
      </c>
    </row>
    <row r="37" spans="1:24" ht="60.75" customHeight="1" x14ac:dyDescent="0.3">
      <c r="A37" s="36" t="s">
        <v>36</v>
      </c>
      <c r="B37" s="24">
        <v>2130</v>
      </c>
      <c r="C37" s="28"/>
      <c r="D37" s="24">
        <v>113</v>
      </c>
      <c r="E37" s="24"/>
      <c r="F37" s="83">
        <f t="shared" si="2"/>
        <v>0</v>
      </c>
      <c r="G37" s="86"/>
      <c r="H37" s="86"/>
      <c r="I37" s="86"/>
      <c r="J37" s="86"/>
      <c r="K37" s="86"/>
      <c r="L37" s="86"/>
      <c r="M37" s="86"/>
      <c r="N37" s="86"/>
      <c r="O37" s="83">
        <f t="shared" si="4"/>
        <v>0</v>
      </c>
      <c r="P37" s="86"/>
      <c r="Q37" s="86"/>
      <c r="R37" s="86"/>
      <c r="S37" s="86"/>
      <c r="T37" s="86"/>
      <c r="U37" s="86"/>
      <c r="V37" s="86"/>
      <c r="W37" s="86"/>
      <c r="X37" s="24" t="s">
        <v>15</v>
      </c>
    </row>
    <row r="38" spans="1:24" ht="77.25" customHeight="1" x14ac:dyDescent="0.3">
      <c r="A38" s="36" t="s">
        <v>37</v>
      </c>
      <c r="B38" s="24">
        <v>2140</v>
      </c>
      <c r="C38" s="28"/>
      <c r="D38" s="24">
        <v>119</v>
      </c>
      <c r="E38" s="24">
        <v>213</v>
      </c>
      <c r="F38" s="83">
        <f t="shared" si="2"/>
        <v>5488220</v>
      </c>
      <c r="G38" s="86">
        <v>4524100</v>
      </c>
      <c r="H38" s="86">
        <v>786400</v>
      </c>
      <c r="I38" s="86">
        <v>152000</v>
      </c>
      <c r="J38" s="86"/>
      <c r="K38" s="86"/>
      <c r="L38" s="86"/>
      <c r="M38" s="86">
        <v>25720</v>
      </c>
      <c r="N38" s="86"/>
      <c r="O38" s="83">
        <f t="shared" si="4"/>
        <v>5497620</v>
      </c>
      <c r="P38" s="86">
        <v>4524100</v>
      </c>
      <c r="Q38" s="86">
        <v>806000</v>
      </c>
      <c r="R38" s="86">
        <v>141800</v>
      </c>
      <c r="S38" s="86"/>
      <c r="T38" s="86"/>
      <c r="U38" s="86"/>
      <c r="V38" s="86">
        <v>25720</v>
      </c>
      <c r="W38" s="86"/>
      <c r="X38" s="24" t="s">
        <v>15</v>
      </c>
    </row>
    <row r="39" spans="1:24" x14ac:dyDescent="0.3">
      <c r="A39" s="38" t="s">
        <v>38</v>
      </c>
      <c r="B39" s="105">
        <v>2141</v>
      </c>
      <c r="C39" s="46"/>
      <c r="D39" s="105">
        <v>119</v>
      </c>
      <c r="E39" s="46"/>
      <c r="F39" s="87"/>
      <c r="G39" s="85"/>
      <c r="H39" s="85"/>
      <c r="I39" s="85"/>
      <c r="J39" s="85"/>
      <c r="K39" s="85"/>
      <c r="L39" s="85"/>
      <c r="M39" s="85"/>
      <c r="N39" s="85"/>
      <c r="O39" s="87"/>
      <c r="P39" s="85"/>
      <c r="Q39" s="85"/>
      <c r="R39" s="85"/>
      <c r="S39" s="85"/>
      <c r="T39" s="85"/>
      <c r="U39" s="85"/>
      <c r="V39" s="85"/>
      <c r="W39" s="85"/>
      <c r="X39" s="104" t="s">
        <v>15</v>
      </c>
    </row>
    <row r="40" spans="1:24" ht="21" customHeight="1" x14ac:dyDescent="0.3">
      <c r="A40" s="38" t="s">
        <v>39</v>
      </c>
      <c r="B40" s="122"/>
      <c r="C40" s="42"/>
      <c r="D40" s="122"/>
      <c r="E40" s="42"/>
      <c r="F40" s="88"/>
      <c r="G40" s="89"/>
      <c r="H40" s="89"/>
      <c r="I40" s="89"/>
      <c r="J40" s="89"/>
      <c r="K40" s="89"/>
      <c r="L40" s="89"/>
      <c r="M40" s="89"/>
      <c r="N40" s="89"/>
      <c r="O40" s="88"/>
      <c r="P40" s="89"/>
      <c r="Q40" s="89"/>
      <c r="R40" s="89"/>
      <c r="S40" s="89"/>
      <c r="T40" s="89"/>
      <c r="U40" s="89"/>
      <c r="V40" s="89"/>
      <c r="W40" s="89"/>
      <c r="X40" s="105"/>
    </row>
    <row r="41" spans="1:24" ht="26.25" customHeight="1" x14ac:dyDescent="0.3">
      <c r="A41" s="30" t="s">
        <v>40</v>
      </c>
      <c r="B41" s="24">
        <v>2142</v>
      </c>
      <c r="C41" s="28"/>
      <c r="D41" s="24">
        <v>119</v>
      </c>
      <c r="E41" s="24"/>
      <c r="F41" s="83"/>
      <c r="G41" s="86"/>
      <c r="H41" s="86"/>
      <c r="I41" s="86"/>
      <c r="J41" s="86"/>
      <c r="K41" s="86"/>
      <c r="L41" s="86"/>
      <c r="M41" s="86"/>
      <c r="N41" s="86"/>
      <c r="O41" s="83"/>
      <c r="P41" s="86"/>
      <c r="Q41" s="86"/>
      <c r="R41" s="86"/>
      <c r="S41" s="86"/>
      <c r="T41" s="86"/>
      <c r="U41" s="86"/>
      <c r="V41" s="86"/>
      <c r="W41" s="86"/>
      <c r="X41" s="24" t="s">
        <v>15</v>
      </c>
    </row>
    <row r="42" spans="1:24" ht="48" customHeight="1" x14ac:dyDescent="0.3">
      <c r="A42" s="36" t="s">
        <v>41</v>
      </c>
      <c r="B42" s="24">
        <v>2150</v>
      </c>
      <c r="C42" s="28"/>
      <c r="D42" s="24">
        <v>131</v>
      </c>
      <c r="E42" s="24"/>
      <c r="F42" s="83"/>
      <c r="G42" s="86"/>
      <c r="H42" s="86"/>
      <c r="I42" s="86"/>
      <c r="J42" s="86"/>
      <c r="K42" s="86"/>
      <c r="L42" s="86"/>
      <c r="M42" s="86"/>
      <c r="N42" s="86"/>
      <c r="O42" s="83"/>
      <c r="P42" s="86"/>
      <c r="Q42" s="86"/>
      <c r="R42" s="86"/>
      <c r="S42" s="86"/>
      <c r="T42" s="86"/>
      <c r="U42" s="86"/>
      <c r="V42" s="86"/>
      <c r="W42" s="86"/>
      <c r="X42" s="24" t="s">
        <v>15</v>
      </c>
    </row>
    <row r="43" spans="1:24" ht="45" customHeight="1" x14ac:dyDescent="0.3">
      <c r="A43" s="36" t="s">
        <v>42</v>
      </c>
      <c r="B43" s="24">
        <v>2160</v>
      </c>
      <c r="C43" s="28"/>
      <c r="D43" s="24">
        <v>134</v>
      </c>
      <c r="E43" s="24"/>
      <c r="F43" s="83"/>
      <c r="G43" s="86"/>
      <c r="H43" s="86"/>
      <c r="I43" s="86"/>
      <c r="J43" s="86"/>
      <c r="K43" s="86"/>
      <c r="L43" s="86"/>
      <c r="M43" s="86"/>
      <c r="N43" s="86"/>
      <c r="O43" s="83"/>
      <c r="P43" s="86"/>
      <c r="Q43" s="86"/>
      <c r="R43" s="86"/>
      <c r="S43" s="86"/>
      <c r="T43" s="86"/>
      <c r="U43" s="86"/>
      <c r="V43" s="86"/>
      <c r="W43" s="86"/>
      <c r="X43" s="24" t="s">
        <v>15</v>
      </c>
    </row>
    <row r="44" spans="1:24" ht="64.5" customHeight="1" x14ac:dyDescent="0.3">
      <c r="A44" s="36" t="s">
        <v>43</v>
      </c>
      <c r="B44" s="24">
        <v>2170</v>
      </c>
      <c r="C44" s="28"/>
      <c r="D44" s="24">
        <v>139</v>
      </c>
      <c r="E44" s="24"/>
      <c r="F44" s="83"/>
      <c r="G44" s="86"/>
      <c r="H44" s="86"/>
      <c r="I44" s="86"/>
      <c r="J44" s="86"/>
      <c r="K44" s="86"/>
      <c r="L44" s="86"/>
      <c r="M44" s="86"/>
      <c r="N44" s="86"/>
      <c r="O44" s="83"/>
      <c r="P44" s="86"/>
      <c r="Q44" s="86"/>
      <c r="R44" s="86"/>
      <c r="S44" s="86"/>
      <c r="T44" s="86"/>
      <c r="U44" s="86"/>
      <c r="V44" s="86"/>
      <c r="W44" s="86"/>
      <c r="X44" s="24" t="s">
        <v>15</v>
      </c>
    </row>
    <row r="45" spans="1:24" x14ac:dyDescent="0.3">
      <c r="A45" s="38" t="s">
        <v>38</v>
      </c>
      <c r="B45" s="105">
        <v>2171</v>
      </c>
      <c r="C45" s="46"/>
      <c r="D45" s="105">
        <v>139</v>
      </c>
      <c r="E45" s="46"/>
      <c r="F45" s="87"/>
      <c r="G45" s="85"/>
      <c r="H45" s="85"/>
      <c r="I45" s="85"/>
      <c r="J45" s="85"/>
      <c r="K45" s="85"/>
      <c r="L45" s="85"/>
      <c r="M45" s="85"/>
      <c r="N45" s="85"/>
      <c r="O45" s="87"/>
      <c r="P45" s="85"/>
      <c r="Q45" s="85"/>
      <c r="R45" s="85"/>
      <c r="S45" s="85"/>
      <c r="T45" s="85"/>
      <c r="U45" s="85"/>
      <c r="V45" s="85"/>
      <c r="W45" s="85"/>
      <c r="X45" s="104" t="s">
        <v>15</v>
      </c>
    </row>
    <row r="46" spans="1:24" ht="21" customHeight="1" x14ac:dyDescent="0.3">
      <c r="A46" s="38" t="s">
        <v>44</v>
      </c>
      <c r="B46" s="122"/>
      <c r="C46" s="42"/>
      <c r="D46" s="122"/>
      <c r="E46" s="42"/>
      <c r="F46" s="88"/>
      <c r="G46" s="89"/>
      <c r="H46" s="89"/>
      <c r="I46" s="89"/>
      <c r="J46" s="89"/>
      <c r="K46" s="89"/>
      <c r="L46" s="89"/>
      <c r="M46" s="89"/>
      <c r="N46" s="89"/>
      <c r="O46" s="88"/>
      <c r="P46" s="89"/>
      <c r="Q46" s="89"/>
      <c r="R46" s="89"/>
      <c r="S46" s="89"/>
      <c r="T46" s="89"/>
      <c r="U46" s="89"/>
      <c r="V46" s="89"/>
      <c r="W46" s="89"/>
      <c r="X46" s="105"/>
    </row>
    <row r="47" spans="1:24" ht="38.25" customHeight="1" x14ac:dyDescent="0.3">
      <c r="A47" s="30" t="s">
        <v>45</v>
      </c>
      <c r="B47" s="24">
        <v>2172</v>
      </c>
      <c r="C47" s="28"/>
      <c r="D47" s="24">
        <v>139</v>
      </c>
      <c r="E47" s="24"/>
      <c r="F47" s="83"/>
      <c r="G47" s="86"/>
      <c r="H47" s="86"/>
      <c r="I47" s="86"/>
      <c r="J47" s="86"/>
      <c r="K47" s="86"/>
      <c r="L47" s="86"/>
      <c r="M47" s="86"/>
      <c r="N47" s="86"/>
      <c r="O47" s="83"/>
      <c r="P47" s="86"/>
      <c r="Q47" s="86"/>
      <c r="R47" s="86"/>
      <c r="S47" s="86"/>
      <c r="T47" s="86"/>
      <c r="U47" s="86"/>
      <c r="V47" s="86"/>
      <c r="W47" s="86"/>
      <c r="X47" s="24" t="s">
        <v>15</v>
      </c>
    </row>
    <row r="48" spans="1:24" ht="30" customHeight="1" x14ac:dyDescent="0.3">
      <c r="A48" s="31" t="s">
        <v>46</v>
      </c>
      <c r="B48" s="24">
        <v>2200</v>
      </c>
      <c r="C48" s="28"/>
      <c r="D48" s="24">
        <v>300</v>
      </c>
      <c r="E48" s="24"/>
      <c r="F48" s="83"/>
      <c r="G48" s="86"/>
      <c r="H48" s="86"/>
      <c r="I48" s="86"/>
      <c r="J48" s="86"/>
      <c r="K48" s="86"/>
      <c r="L48" s="86"/>
      <c r="M48" s="86"/>
      <c r="N48" s="86"/>
      <c r="O48" s="83"/>
      <c r="P48" s="86"/>
      <c r="Q48" s="86"/>
      <c r="R48" s="86"/>
      <c r="S48" s="86"/>
      <c r="T48" s="86"/>
      <c r="U48" s="86"/>
      <c r="V48" s="86"/>
      <c r="W48" s="86"/>
      <c r="X48" s="24" t="s">
        <v>15</v>
      </c>
    </row>
    <row r="49" spans="1:24" x14ac:dyDescent="0.3">
      <c r="A49" s="48" t="s">
        <v>38</v>
      </c>
      <c r="B49" s="105">
        <v>2210</v>
      </c>
      <c r="C49" s="46"/>
      <c r="D49" s="105">
        <v>320</v>
      </c>
      <c r="E49" s="46"/>
      <c r="F49" s="87"/>
      <c r="G49" s="85"/>
      <c r="H49" s="85"/>
      <c r="I49" s="85"/>
      <c r="J49" s="85"/>
      <c r="K49" s="85"/>
      <c r="L49" s="85"/>
      <c r="M49" s="85"/>
      <c r="N49" s="85"/>
      <c r="O49" s="87"/>
      <c r="P49" s="85"/>
      <c r="Q49" s="85"/>
      <c r="R49" s="85"/>
      <c r="S49" s="85"/>
      <c r="T49" s="85"/>
      <c r="U49" s="85"/>
      <c r="V49" s="85"/>
      <c r="W49" s="85"/>
      <c r="X49" s="122" t="s">
        <v>15</v>
      </c>
    </row>
    <row r="50" spans="1:24" ht="46.5" customHeight="1" x14ac:dyDescent="0.3">
      <c r="A50" s="47" t="s">
        <v>47</v>
      </c>
      <c r="B50" s="122"/>
      <c r="C50" s="42"/>
      <c r="D50" s="122"/>
      <c r="E50" s="42"/>
      <c r="F50" s="88"/>
      <c r="G50" s="89"/>
      <c r="H50" s="89"/>
      <c r="I50" s="89"/>
      <c r="J50" s="89"/>
      <c r="K50" s="89"/>
      <c r="L50" s="89"/>
      <c r="M50" s="89"/>
      <c r="N50" s="89"/>
      <c r="O50" s="88"/>
      <c r="P50" s="89"/>
      <c r="Q50" s="89"/>
      <c r="R50" s="89"/>
      <c r="S50" s="89"/>
      <c r="T50" s="89"/>
      <c r="U50" s="89"/>
      <c r="V50" s="89"/>
      <c r="W50" s="89"/>
      <c r="X50" s="122"/>
    </row>
    <row r="51" spans="1:24" x14ac:dyDescent="0.3">
      <c r="A51" s="38" t="s">
        <v>48</v>
      </c>
      <c r="B51" s="122">
        <v>2211</v>
      </c>
      <c r="C51" s="46"/>
      <c r="D51" s="122">
        <v>321</v>
      </c>
      <c r="E51" s="46"/>
      <c r="F51" s="87"/>
      <c r="G51" s="85"/>
      <c r="H51" s="85"/>
      <c r="I51" s="85"/>
      <c r="J51" s="85"/>
      <c r="K51" s="85"/>
      <c r="L51" s="85"/>
      <c r="M51" s="85"/>
      <c r="N51" s="85"/>
      <c r="O51" s="87"/>
      <c r="P51" s="85"/>
      <c r="Q51" s="85"/>
      <c r="R51" s="85"/>
      <c r="S51" s="85"/>
      <c r="T51" s="85"/>
      <c r="U51" s="85"/>
      <c r="V51" s="85"/>
      <c r="W51" s="85"/>
      <c r="X51" s="104" t="s">
        <v>15</v>
      </c>
    </row>
    <row r="52" spans="1:24" ht="61.5" customHeight="1" x14ac:dyDescent="0.3">
      <c r="A52" s="38" t="s">
        <v>49</v>
      </c>
      <c r="B52" s="122"/>
      <c r="C52" s="42"/>
      <c r="D52" s="122"/>
      <c r="E52" s="42"/>
      <c r="F52" s="88"/>
      <c r="G52" s="89"/>
      <c r="H52" s="89"/>
      <c r="I52" s="89"/>
      <c r="J52" s="89"/>
      <c r="K52" s="89"/>
      <c r="L52" s="89"/>
      <c r="M52" s="89"/>
      <c r="N52" s="89"/>
      <c r="O52" s="88"/>
      <c r="P52" s="89"/>
      <c r="Q52" s="89"/>
      <c r="R52" s="89"/>
      <c r="S52" s="89"/>
      <c r="T52" s="89"/>
      <c r="U52" s="89"/>
      <c r="V52" s="89"/>
      <c r="W52" s="89"/>
      <c r="X52" s="105"/>
    </row>
    <row r="53" spans="1:24" ht="65.25" customHeight="1" x14ac:dyDescent="0.3">
      <c r="A53" s="36" t="s">
        <v>50</v>
      </c>
      <c r="B53" s="24">
        <v>2220</v>
      </c>
      <c r="C53" s="28"/>
      <c r="D53" s="24">
        <v>340</v>
      </c>
      <c r="E53" s="24"/>
      <c r="F53" s="83"/>
      <c r="G53" s="86"/>
      <c r="H53" s="86"/>
      <c r="I53" s="86"/>
      <c r="J53" s="86"/>
      <c r="K53" s="86"/>
      <c r="L53" s="86"/>
      <c r="M53" s="86"/>
      <c r="N53" s="86"/>
      <c r="O53" s="83"/>
      <c r="P53" s="86"/>
      <c r="Q53" s="86"/>
      <c r="R53" s="86"/>
      <c r="S53" s="86"/>
      <c r="T53" s="86"/>
      <c r="U53" s="86"/>
      <c r="V53" s="86"/>
      <c r="W53" s="86"/>
      <c r="X53" s="24" t="s">
        <v>15</v>
      </c>
    </row>
    <row r="54" spans="1:24" ht="75" customHeight="1" x14ac:dyDescent="0.3">
      <c r="A54" s="36" t="s">
        <v>51</v>
      </c>
      <c r="B54" s="24">
        <v>2230</v>
      </c>
      <c r="C54" s="28"/>
      <c r="D54" s="24">
        <v>350</v>
      </c>
      <c r="E54" s="24"/>
      <c r="F54" s="83"/>
      <c r="G54" s="86"/>
      <c r="H54" s="86"/>
      <c r="I54" s="86"/>
      <c r="J54" s="86"/>
      <c r="K54" s="86"/>
      <c r="L54" s="86"/>
      <c r="M54" s="86"/>
      <c r="N54" s="86"/>
      <c r="O54" s="83"/>
      <c r="P54" s="86"/>
      <c r="Q54" s="86"/>
      <c r="R54" s="86"/>
      <c r="S54" s="86"/>
      <c r="T54" s="86"/>
      <c r="U54" s="86"/>
      <c r="V54" s="86"/>
      <c r="W54" s="86"/>
      <c r="X54" s="24" t="s">
        <v>15</v>
      </c>
    </row>
    <row r="55" spans="1:24" ht="41.4" x14ac:dyDescent="0.3">
      <c r="A55" s="36" t="s">
        <v>52</v>
      </c>
      <c r="B55" s="24">
        <v>2240</v>
      </c>
      <c r="C55" s="28"/>
      <c r="D55" s="24">
        <v>360</v>
      </c>
      <c r="E55" s="24"/>
      <c r="F55" s="83"/>
      <c r="G55" s="86"/>
      <c r="H55" s="86"/>
      <c r="I55" s="86"/>
      <c r="J55" s="86"/>
      <c r="K55" s="86"/>
      <c r="L55" s="86"/>
      <c r="M55" s="86"/>
      <c r="N55" s="86"/>
      <c r="O55" s="83"/>
      <c r="P55" s="86"/>
      <c r="Q55" s="86"/>
      <c r="R55" s="86"/>
      <c r="S55" s="86"/>
      <c r="T55" s="86"/>
      <c r="U55" s="86"/>
      <c r="V55" s="86"/>
      <c r="W55" s="86"/>
      <c r="X55" s="24" t="s">
        <v>15</v>
      </c>
    </row>
    <row r="56" spans="1:24" ht="27.6" x14ac:dyDescent="0.3">
      <c r="A56" s="31" t="s">
        <v>53</v>
      </c>
      <c r="B56" s="24">
        <v>2300</v>
      </c>
      <c r="C56" s="28"/>
      <c r="D56" s="24">
        <v>850</v>
      </c>
      <c r="E56" s="24"/>
      <c r="F56" s="83">
        <f>SUM(G56:N56)</f>
        <v>865000</v>
      </c>
      <c r="G56" s="86">
        <f>G58+G59+G60</f>
        <v>0</v>
      </c>
      <c r="H56" s="86">
        <f t="shared" ref="H56:M56" si="6">H58+H59+H60</f>
        <v>865000</v>
      </c>
      <c r="I56" s="86">
        <f t="shared" si="6"/>
        <v>0</v>
      </c>
      <c r="J56" s="86">
        <f t="shared" si="6"/>
        <v>0</v>
      </c>
      <c r="K56" s="86">
        <f t="shared" si="6"/>
        <v>0</v>
      </c>
      <c r="L56" s="86">
        <f t="shared" si="6"/>
        <v>0</v>
      </c>
      <c r="M56" s="86">
        <f t="shared" si="6"/>
        <v>0</v>
      </c>
      <c r="N56" s="86">
        <f>N58+N59+N60</f>
        <v>0</v>
      </c>
      <c r="O56" s="83">
        <f>SUM(P56:W56)</f>
        <v>865000</v>
      </c>
      <c r="P56" s="86">
        <f>P58+P59+P60</f>
        <v>0</v>
      </c>
      <c r="Q56" s="86">
        <f t="shared" ref="Q56:V56" si="7">Q58+Q59+Q60</f>
        <v>865000</v>
      </c>
      <c r="R56" s="86">
        <f t="shared" si="7"/>
        <v>0</v>
      </c>
      <c r="S56" s="86">
        <f t="shared" si="7"/>
        <v>0</v>
      </c>
      <c r="T56" s="86">
        <f t="shared" si="7"/>
        <v>0</v>
      </c>
      <c r="U56" s="86">
        <f t="shared" si="7"/>
        <v>0</v>
      </c>
      <c r="V56" s="86">
        <f t="shared" si="7"/>
        <v>0</v>
      </c>
      <c r="W56" s="86">
        <f>W58+W59+W60</f>
        <v>0</v>
      </c>
      <c r="X56" s="24" t="s">
        <v>15</v>
      </c>
    </row>
    <row r="57" spans="1:24" x14ac:dyDescent="0.3">
      <c r="A57" s="37" t="s">
        <v>48</v>
      </c>
      <c r="B57" s="49"/>
      <c r="C57" s="49"/>
      <c r="D57" s="49"/>
      <c r="E57" s="46"/>
      <c r="F57" s="87"/>
      <c r="G57" s="85"/>
      <c r="H57" s="85"/>
      <c r="I57" s="85"/>
      <c r="J57" s="85"/>
      <c r="K57" s="85"/>
      <c r="L57" s="85"/>
      <c r="M57" s="85"/>
      <c r="N57" s="85"/>
      <c r="O57" s="87"/>
      <c r="P57" s="85"/>
      <c r="Q57" s="85"/>
      <c r="R57" s="85"/>
      <c r="S57" s="85"/>
      <c r="T57" s="85"/>
      <c r="U57" s="85"/>
      <c r="V57" s="85"/>
      <c r="W57" s="85"/>
      <c r="X57" s="104" t="s">
        <v>15</v>
      </c>
    </row>
    <row r="58" spans="1:24" ht="31.5" customHeight="1" x14ac:dyDescent="0.3">
      <c r="A58" s="37" t="s">
        <v>54</v>
      </c>
      <c r="B58" s="42">
        <v>2310</v>
      </c>
      <c r="C58" s="42"/>
      <c r="D58" s="42">
        <v>851</v>
      </c>
      <c r="E58" s="42">
        <v>291</v>
      </c>
      <c r="F58" s="88">
        <f>SUM(G58:N58)</f>
        <v>861500</v>
      </c>
      <c r="G58" s="89"/>
      <c r="H58" s="89">
        <v>861500</v>
      </c>
      <c r="I58" s="89"/>
      <c r="J58" s="89"/>
      <c r="K58" s="89"/>
      <c r="L58" s="89"/>
      <c r="M58" s="89"/>
      <c r="N58" s="89"/>
      <c r="O58" s="88">
        <f>SUM(P58:W58)</f>
        <v>861500</v>
      </c>
      <c r="P58" s="89"/>
      <c r="Q58" s="89">
        <v>861500</v>
      </c>
      <c r="R58" s="89"/>
      <c r="S58" s="89"/>
      <c r="T58" s="89"/>
      <c r="U58" s="89"/>
      <c r="V58" s="89"/>
      <c r="W58" s="89"/>
      <c r="X58" s="105"/>
    </row>
    <row r="59" spans="1:24" ht="60.75" customHeight="1" x14ac:dyDescent="0.3">
      <c r="A59" s="36" t="s">
        <v>55</v>
      </c>
      <c r="B59" s="24">
        <v>2320</v>
      </c>
      <c r="C59" s="28"/>
      <c r="D59" s="24">
        <v>852</v>
      </c>
      <c r="E59" s="24">
        <v>292</v>
      </c>
      <c r="F59" s="83">
        <f>SUM(G59:N59)</f>
        <v>1000</v>
      </c>
      <c r="G59" s="86"/>
      <c r="H59" s="86">
        <v>1000</v>
      </c>
      <c r="I59" s="86"/>
      <c r="J59" s="86"/>
      <c r="K59" s="86"/>
      <c r="L59" s="86"/>
      <c r="M59" s="86"/>
      <c r="N59" s="86"/>
      <c r="O59" s="83">
        <f>SUM(P59:W59)</f>
        <v>1000</v>
      </c>
      <c r="P59" s="86"/>
      <c r="Q59" s="86">
        <v>1000</v>
      </c>
      <c r="R59" s="86"/>
      <c r="S59" s="86"/>
      <c r="T59" s="86"/>
      <c r="U59" s="86"/>
      <c r="V59" s="86"/>
      <c r="W59" s="86"/>
      <c r="X59" s="24" t="s">
        <v>15</v>
      </c>
    </row>
    <row r="60" spans="1:24" ht="45" customHeight="1" x14ac:dyDescent="0.3">
      <c r="A60" s="36" t="s">
        <v>56</v>
      </c>
      <c r="B60" s="24">
        <v>2330</v>
      </c>
      <c r="C60" s="28"/>
      <c r="D60" s="24">
        <v>853</v>
      </c>
      <c r="E60" s="24">
        <v>293</v>
      </c>
      <c r="F60" s="83">
        <f>SUM(G60:N60)</f>
        <v>2500</v>
      </c>
      <c r="G60" s="86"/>
      <c r="H60" s="86">
        <v>2500</v>
      </c>
      <c r="I60" s="86"/>
      <c r="J60" s="86"/>
      <c r="K60" s="86"/>
      <c r="L60" s="86"/>
      <c r="M60" s="86"/>
      <c r="N60" s="86"/>
      <c r="O60" s="83">
        <f>SUM(P60:W60)</f>
        <v>2500</v>
      </c>
      <c r="P60" s="86"/>
      <c r="Q60" s="86">
        <v>2500</v>
      </c>
      <c r="R60" s="86"/>
      <c r="S60" s="86"/>
      <c r="T60" s="86"/>
      <c r="U60" s="86"/>
      <c r="V60" s="86"/>
      <c r="W60" s="86"/>
      <c r="X60" s="24" t="s">
        <v>15</v>
      </c>
    </row>
    <row r="61" spans="1:24" ht="46.5" customHeight="1" x14ac:dyDescent="0.3">
      <c r="A61" s="31" t="s">
        <v>57</v>
      </c>
      <c r="B61" s="24">
        <v>2400</v>
      </c>
      <c r="C61" s="28"/>
      <c r="D61" s="24" t="s">
        <v>15</v>
      </c>
      <c r="E61" s="24"/>
      <c r="F61" s="83"/>
      <c r="G61" s="86"/>
      <c r="H61" s="86"/>
      <c r="I61" s="86"/>
      <c r="J61" s="86"/>
      <c r="K61" s="86"/>
      <c r="L61" s="86"/>
      <c r="M61" s="86"/>
      <c r="N61" s="86"/>
      <c r="O61" s="83"/>
      <c r="P61" s="86"/>
      <c r="Q61" s="86"/>
      <c r="R61" s="86"/>
      <c r="S61" s="86"/>
      <c r="T61" s="86"/>
      <c r="U61" s="86"/>
      <c r="V61" s="86"/>
      <c r="W61" s="86"/>
      <c r="X61" s="24" t="s">
        <v>15</v>
      </c>
    </row>
    <row r="62" spans="1:24" x14ac:dyDescent="0.3">
      <c r="A62" s="37" t="s">
        <v>48</v>
      </c>
      <c r="B62" s="122">
        <v>2410</v>
      </c>
      <c r="C62" s="46"/>
      <c r="D62" s="122">
        <v>810</v>
      </c>
      <c r="E62" s="46"/>
      <c r="F62" s="87"/>
      <c r="G62" s="85"/>
      <c r="H62" s="85"/>
      <c r="I62" s="85"/>
      <c r="J62" s="85"/>
      <c r="K62" s="85"/>
      <c r="L62" s="85"/>
      <c r="M62" s="85"/>
      <c r="N62" s="85"/>
      <c r="O62" s="87"/>
      <c r="P62" s="85"/>
      <c r="Q62" s="85"/>
      <c r="R62" s="85"/>
      <c r="S62" s="85"/>
      <c r="T62" s="85"/>
      <c r="U62" s="85"/>
      <c r="V62" s="85"/>
      <c r="W62" s="85"/>
      <c r="X62" s="104" t="s">
        <v>15</v>
      </c>
    </row>
    <row r="63" spans="1:24" ht="27.6" x14ac:dyDescent="0.3">
      <c r="A63" s="37" t="s">
        <v>58</v>
      </c>
      <c r="B63" s="122"/>
      <c r="C63" s="42"/>
      <c r="D63" s="122"/>
      <c r="E63" s="42"/>
      <c r="F63" s="88"/>
      <c r="G63" s="89"/>
      <c r="H63" s="89"/>
      <c r="I63" s="89"/>
      <c r="J63" s="89"/>
      <c r="K63" s="89"/>
      <c r="L63" s="89"/>
      <c r="M63" s="89"/>
      <c r="N63" s="89"/>
      <c r="O63" s="88"/>
      <c r="P63" s="89"/>
      <c r="Q63" s="89"/>
      <c r="R63" s="89"/>
      <c r="S63" s="89"/>
      <c r="T63" s="89"/>
      <c r="U63" s="89"/>
      <c r="V63" s="89"/>
      <c r="W63" s="89"/>
      <c r="X63" s="105"/>
    </row>
    <row r="64" spans="1:24" ht="27.6" x14ac:dyDescent="0.3">
      <c r="A64" s="36" t="s">
        <v>59</v>
      </c>
      <c r="B64" s="24">
        <v>2420</v>
      </c>
      <c r="C64" s="28"/>
      <c r="D64" s="24">
        <v>862</v>
      </c>
      <c r="E64" s="24"/>
      <c r="F64" s="83"/>
      <c r="G64" s="86"/>
      <c r="H64" s="86"/>
      <c r="I64" s="86"/>
      <c r="J64" s="86"/>
      <c r="K64" s="86"/>
      <c r="L64" s="86"/>
      <c r="M64" s="86"/>
      <c r="N64" s="86"/>
      <c r="O64" s="83"/>
      <c r="P64" s="86"/>
      <c r="Q64" s="86"/>
      <c r="R64" s="86"/>
      <c r="S64" s="86"/>
      <c r="T64" s="86"/>
      <c r="U64" s="86"/>
      <c r="V64" s="86"/>
      <c r="W64" s="86"/>
      <c r="X64" s="24" t="s">
        <v>15</v>
      </c>
    </row>
    <row r="65" spans="1:24" ht="69" x14ac:dyDescent="0.3">
      <c r="A65" s="36" t="s">
        <v>60</v>
      </c>
      <c r="B65" s="24">
        <v>2430</v>
      </c>
      <c r="C65" s="28"/>
      <c r="D65" s="24">
        <v>863</v>
      </c>
      <c r="E65" s="24"/>
      <c r="F65" s="83"/>
      <c r="G65" s="86"/>
      <c r="H65" s="86"/>
      <c r="I65" s="86"/>
      <c r="J65" s="86"/>
      <c r="K65" s="86"/>
      <c r="L65" s="86"/>
      <c r="M65" s="86"/>
      <c r="N65" s="86"/>
      <c r="O65" s="83"/>
      <c r="P65" s="86"/>
      <c r="Q65" s="86"/>
      <c r="R65" s="86"/>
      <c r="S65" s="86"/>
      <c r="T65" s="86"/>
      <c r="U65" s="86"/>
      <c r="V65" s="86"/>
      <c r="W65" s="86"/>
      <c r="X65" s="24" t="s">
        <v>15</v>
      </c>
    </row>
    <row r="66" spans="1:24" ht="27.6" x14ac:dyDescent="0.3">
      <c r="A66" s="31" t="s">
        <v>61</v>
      </c>
      <c r="B66" s="24">
        <v>2500</v>
      </c>
      <c r="C66" s="28"/>
      <c r="D66" s="24" t="s">
        <v>15</v>
      </c>
      <c r="E66" s="24"/>
      <c r="F66" s="83"/>
      <c r="G66" s="86"/>
      <c r="H66" s="86"/>
      <c r="I66" s="86"/>
      <c r="J66" s="86"/>
      <c r="K66" s="86"/>
      <c r="L66" s="86"/>
      <c r="M66" s="86"/>
      <c r="N66" s="86"/>
      <c r="O66" s="83"/>
      <c r="P66" s="86"/>
      <c r="Q66" s="86"/>
      <c r="R66" s="86"/>
      <c r="S66" s="86"/>
      <c r="T66" s="86"/>
      <c r="U66" s="86"/>
      <c r="V66" s="86"/>
      <c r="W66" s="86"/>
      <c r="X66" s="24" t="s">
        <v>15</v>
      </c>
    </row>
    <row r="67" spans="1:24" ht="77.25" customHeight="1" x14ac:dyDescent="0.3">
      <c r="A67" s="36" t="s">
        <v>62</v>
      </c>
      <c r="B67" s="24">
        <v>2520</v>
      </c>
      <c r="C67" s="28"/>
      <c r="D67" s="24">
        <v>831</v>
      </c>
      <c r="E67" s="24"/>
      <c r="F67" s="83"/>
      <c r="G67" s="86"/>
      <c r="H67" s="86"/>
      <c r="I67" s="86"/>
      <c r="J67" s="86"/>
      <c r="K67" s="86"/>
      <c r="L67" s="86"/>
      <c r="M67" s="86"/>
      <c r="N67" s="86"/>
      <c r="O67" s="83"/>
      <c r="P67" s="86"/>
      <c r="Q67" s="86"/>
      <c r="R67" s="86"/>
      <c r="S67" s="86"/>
      <c r="T67" s="86"/>
      <c r="U67" s="86"/>
      <c r="V67" s="86"/>
      <c r="W67" s="86"/>
      <c r="X67" s="24" t="s">
        <v>15</v>
      </c>
    </row>
    <row r="68" spans="1:24" ht="30" customHeight="1" x14ac:dyDescent="0.3">
      <c r="A68" s="31" t="s">
        <v>63</v>
      </c>
      <c r="B68" s="24">
        <v>2600</v>
      </c>
      <c r="C68" s="28"/>
      <c r="D68" s="24" t="s">
        <v>15</v>
      </c>
      <c r="E68" s="24"/>
      <c r="F68" s="83">
        <f>SUM(G68:N68)</f>
        <v>7334345</v>
      </c>
      <c r="G68" s="86">
        <f>G73</f>
        <v>877745</v>
      </c>
      <c r="H68" s="86">
        <f t="shared" ref="H68:N68" si="8">H73</f>
        <v>4289700</v>
      </c>
      <c r="I68" s="86">
        <f t="shared" si="8"/>
        <v>0</v>
      </c>
      <c r="J68" s="86">
        <f t="shared" si="8"/>
        <v>161200</v>
      </c>
      <c r="K68" s="86">
        <f t="shared" si="8"/>
        <v>270300</v>
      </c>
      <c r="L68" s="86">
        <f t="shared" si="8"/>
        <v>1735400</v>
      </c>
      <c r="M68" s="86">
        <f t="shared" si="8"/>
        <v>0</v>
      </c>
      <c r="N68" s="86">
        <f t="shared" si="8"/>
        <v>0</v>
      </c>
      <c r="O68" s="83">
        <f>SUM(P68:W68)</f>
        <v>7527605</v>
      </c>
      <c r="P68" s="86">
        <f>P73</f>
        <v>877745</v>
      </c>
      <c r="Q68" s="86">
        <f t="shared" ref="Q68:W68" si="9">Q73</f>
        <v>4430900</v>
      </c>
      <c r="R68" s="86">
        <f t="shared" si="9"/>
        <v>0</v>
      </c>
      <c r="S68" s="86">
        <f t="shared" si="9"/>
        <v>161200</v>
      </c>
      <c r="T68" s="86">
        <f t="shared" si="9"/>
        <v>270300</v>
      </c>
      <c r="U68" s="86">
        <f t="shared" si="9"/>
        <v>1787460</v>
      </c>
      <c r="V68" s="86">
        <f t="shared" si="9"/>
        <v>0</v>
      </c>
      <c r="W68" s="86">
        <f t="shared" si="9"/>
        <v>0</v>
      </c>
      <c r="X68" s="25"/>
    </row>
    <row r="69" spans="1:24" x14ac:dyDescent="0.3">
      <c r="A69" s="37" t="s">
        <v>64</v>
      </c>
      <c r="B69" s="105">
        <v>2610</v>
      </c>
      <c r="C69" s="46"/>
      <c r="D69" s="105">
        <v>241</v>
      </c>
      <c r="E69" s="46"/>
      <c r="F69" s="87"/>
      <c r="G69" s="85"/>
      <c r="H69" s="85"/>
      <c r="I69" s="85"/>
      <c r="J69" s="85"/>
      <c r="K69" s="85"/>
      <c r="L69" s="85"/>
      <c r="M69" s="85"/>
      <c r="N69" s="85"/>
      <c r="O69" s="87"/>
      <c r="P69" s="85"/>
      <c r="Q69" s="85"/>
      <c r="R69" s="85"/>
      <c r="S69" s="85"/>
      <c r="T69" s="85"/>
      <c r="U69" s="85"/>
      <c r="V69" s="85"/>
      <c r="W69" s="85"/>
      <c r="X69" s="129"/>
    </row>
    <row r="70" spans="1:24" ht="30" customHeight="1" x14ac:dyDescent="0.3">
      <c r="A70" s="37" t="s">
        <v>65</v>
      </c>
      <c r="B70" s="122"/>
      <c r="C70" s="42"/>
      <c r="D70" s="122"/>
      <c r="E70" s="42"/>
      <c r="F70" s="88"/>
      <c r="G70" s="89"/>
      <c r="H70" s="89"/>
      <c r="I70" s="89"/>
      <c r="J70" s="89"/>
      <c r="K70" s="89"/>
      <c r="L70" s="89"/>
      <c r="M70" s="89"/>
      <c r="N70" s="89"/>
      <c r="O70" s="88"/>
      <c r="P70" s="89"/>
      <c r="Q70" s="89"/>
      <c r="R70" s="89"/>
      <c r="S70" s="89"/>
      <c r="T70" s="89"/>
      <c r="U70" s="89"/>
      <c r="V70" s="89"/>
      <c r="W70" s="89"/>
      <c r="X70" s="130"/>
    </row>
    <row r="71" spans="1:24" ht="45.75" customHeight="1" x14ac:dyDescent="0.3">
      <c r="A71" s="36" t="s">
        <v>66</v>
      </c>
      <c r="B71" s="24">
        <v>2620</v>
      </c>
      <c r="C71" s="28"/>
      <c r="D71" s="24">
        <v>242</v>
      </c>
      <c r="E71" s="24"/>
      <c r="F71" s="83"/>
      <c r="G71" s="86"/>
      <c r="H71" s="86"/>
      <c r="I71" s="86"/>
      <c r="J71" s="86"/>
      <c r="K71" s="86"/>
      <c r="L71" s="86"/>
      <c r="M71" s="86"/>
      <c r="N71" s="86"/>
      <c r="O71" s="83"/>
      <c r="P71" s="86"/>
      <c r="Q71" s="86"/>
      <c r="R71" s="86"/>
      <c r="S71" s="86"/>
      <c r="T71" s="86"/>
      <c r="U71" s="86"/>
      <c r="V71" s="86"/>
      <c r="W71" s="86"/>
      <c r="X71" s="25"/>
    </row>
    <row r="72" spans="1:24" ht="47.25" customHeight="1" x14ac:dyDescent="0.3">
      <c r="A72" s="36" t="s">
        <v>67</v>
      </c>
      <c r="B72" s="24">
        <v>2630</v>
      </c>
      <c r="C72" s="28"/>
      <c r="D72" s="24">
        <v>243</v>
      </c>
      <c r="E72" s="24"/>
      <c r="F72" s="83"/>
      <c r="G72" s="86"/>
      <c r="H72" s="86"/>
      <c r="I72" s="86"/>
      <c r="J72" s="86"/>
      <c r="K72" s="86"/>
      <c r="L72" s="86"/>
      <c r="M72" s="86"/>
      <c r="N72" s="86"/>
      <c r="O72" s="83"/>
      <c r="P72" s="86"/>
      <c r="Q72" s="86"/>
      <c r="R72" s="86"/>
      <c r="S72" s="86"/>
      <c r="T72" s="86"/>
      <c r="U72" s="86"/>
      <c r="V72" s="86"/>
      <c r="W72" s="86"/>
      <c r="X72" s="25"/>
    </row>
    <row r="73" spans="1:24" ht="30" customHeight="1" x14ac:dyDescent="0.3">
      <c r="A73" s="51" t="s">
        <v>68</v>
      </c>
      <c r="B73" s="24">
        <v>2640</v>
      </c>
      <c r="C73" s="28"/>
      <c r="D73" s="24">
        <v>244</v>
      </c>
      <c r="E73" s="24"/>
      <c r="F73" s="83">
        <f>SUM(G73:N73)</f>
        <v>7334345</v>
      </c>
      <c r="G73" s="86">
        <f>G75+G76+G77+G82+G83+G84+G85</f>
        <v>877745</v>
      </c>
      <c r="H73" s="86">
        <f t="shared" ref="H73:M73" si="10">H75+H76+H77+H82+H83+H84+H85</f>
        <v>4289700</v>
      </c>
      <c r="I73" s="86">
        <f t="shared" si="10"/>
        <v>0</v>
      </c>
      <c r="J73" s="86">
        <f t="shared" si="10"/>
        <v>161200</v>
      </c>
      <c r="K73" s="86">
        <f t="shared" si="10"/>
        <v>270300</v>
      </c>
      <c r="L73" s="86">
        <f t="shared" si="10"/>
        <v>1735400</v>
      </c>
      <c r="M73" s="86">
        <f t="shared" si="10"/>
        <v>0</v>
      </c>
      <c r="N73" s="86">
        <f>N75+N76+N77+N82+N83+N84+N85</f>
        <v>0</v>
      </c>
      <c r="O73" s="83">
        <f>SUM(P73:W73)</f>
        <v>7527605</v>
      </c>
      <c r="P73" s="86">
        <f>P75+P76+P77+P82+P83+P84+P85</f>
        <v>877745</v>
      </c>
      <c r="Q73" s="86">
        <f t="shared" ref="Q73:W73" si="11">Q75+Q76+Q77+Q82+Q83+Q84+Q85</f>
        <v>4430900</v>
      </c>
      <c r="R73" s="86">
        <f t="shared" si="11"/>
        <v>0</v>
      </c>
      <c r="S73" s="86">
        <f t="shared" si="11"/>
        <v>161200</v>
      </c>
      <c r="T73" s="86">
        <f t="shared" si="11"/>
        <v>270300</v>
      </c>
      <c r="U73" s="86">
        <f t="shared" si="11"/>
        <v>1787460</v>
      </c>
      <c r="V73" s="86">
        <f t="shared" si="11"/>
        <v>0</v>
      </c>
      <c r="W73" s="86">
        <f t="shared" si="11"/>
        <v>0</v>
      </c>
      <c r="X73" s="25"/>
    </row>
    <row r="74" spans="1:24" ht="20.100000000000001" customHeight="1" x14ac:dyDescent="0.3">
      <c r="A74" s="52" t="s">
        <v>69</v>
      </c>
      <c r="B74" s="25"/>
      <c r="C74" s="25"/>
      <c r="D74" s="25"/>
      <c r="E74" s="24"/>
      <c r="F74" s="83"/>
      <c r="G74" s="86"/>
      <c r="H74" s="86"/>
      <c r="I74" s="86"/>
      <c r="J74" s="86"/>
      <c r="K74" s="86"/>
      <c r="L74" s="86"/>
      <c r="M74" s="86"/>
      <c r="N74" s="86"/>
      <c r="O74" s="83"/>
      <c r="P74" s="86"/>
      <c r="Q74" s="86"/>
      <c r="R74" s="86"/>
      <c r="S74" s="86"/>
      <c r="T74" s="86"/>
      <c r="U74" s="86"/>
      <c r="V74" s="86"/>
      <c r="W74" s="86"/>
      <c r="X74" s="25"/>
    </row>
    <row r="75" spans="1:24" ht="20.100000000000001" customHeight="1" x14ac:dyDescent="0.3">
      <c r="A75" s="52" t="s">
        <v>167</v>
      </c>
      <c r="B75" s="25"/>
      <c r="C75" s="25"/>
      <c r="D75" s="25">
        <v>244</v>
      </c>
      <c r="E75" s="24">
        <v>221</v>
      </c>
      <c r="F75" s="83">
        <f>SUM(G75:N75)</f>
        <v>125900</v>
      </c>
      <c r="G75" s="86">
        <v>125900</v>
      </c>
      <c r="H75" s="86"/>
      <c r="I75" s="86"/>
      <c r="J75" s="86"/>
      <c r="K75" s="86"/>
      <c r="L75" s="86"/>
      <c r="M75" s="86"/>
      <c r="N75" s="86"/>
      <c r="O75" s="83">
        <f>SUM(P75:W75)</f>
        <v>125900</v>
      </c>
      <c r="P75" s="86">
        <v>125900</v>
      </c>
      <c r="Q75" s="86">
        <v>0</v>
      </c>
      <c r="R75" s="86"/>
      <c r="S75" s="86"/>
      <c r="T75" s="86"/>
      <c r="U75" s="86"/>
      <c r="V75" s="86"/>
      <c r="W75" s="86"/>
      <c r="X75" s="25"/>
    </row>
    <row r="76" spans="1:24" ht="20.100000000000001" customHeight="1" x14ac:dyDescent="0.3">
      <c r="A76" s="52" t="s">
        <v>168</v>
      </c>
      <c r="B76" s="25"/>
      <c r="C76" s="25"/>
      <c r="D76" s="25">
        <v>244</v>
      </c>
      <c r="E76" s="24">
        <v>222</v>
      </c>
      <c r="F76" s="83">
        <f t="shared" ref="F76:F89" si="12">SUM(G76:N76)</f>
        <v>0</v>
      </c>
      <c r="G76" s="86"/>
      <c r="H76" s="86"/>
      <c r="I76" s="86"/>
      <c r="J76" s="86"/>
      <c r="K76" s="86"/>
      <c r="L76" s="86"/>
      <c r="M76" s="86"/>
      <c r="N76" s="86"/>
      <c r="O76" s="83">
        <f>SUM(P76:W76)</f>
        <v>0</v>
      </c>
      <c r="P76" s="86"/>
      <c r="Q76" s="86"/>
      <c r="R76" s="86"/>
      <c r="S76" s="86"/>
      <c r="T76" s="86"/>
      <c r="U76" s="86"/>
      <c r="V76" s="86"/>
      <c r="W76" s="86"/>
      <c r="X76" s="25"/>
    </row>
    <row r="77" spans="1:24" ht="30" customHeight="1" x14ac:dyDescent="0.3">
      <c r="A77" s="52" t="s">
        <v>176</v>
      </c>
      <c r="B77" s="25"/>
      <c r="C77" s="25"/>
      <c r="D77" s="25">
        <v>244</v>
      </c>
      <c r="E77" s="24">
        <v>223</v>
      </c>
      <c r="F77" s="83">
        <f t="shared" si="12"/>
        <v>3528000</v>
      </c>
      <c r="G77" s="86">
        <f>SUM(G78:G81)</f>
        <v>0</v>
      </c>
      <c r="H77" s="86">
        <f t="shared" ref="H77:N77" si="13">SUM(H78:H81)</f>
        <v>3528000</v>
      </c>
      <c r="I77" s="86">
        <f t="shared" si="13"/>
        <v>0</v>
      </c>
      <c r="J77" s="86">
        <f t="shared" si="13"/>
        <v>0</v>
      </c>
      <c r="K77" s="86">
        <f t="shared" si="13"/>
        <v>0</v>
      </c>
      <c r="L77" s="86">
        <f t="shared" si="13"/>
        <v>0</v>
      </c>
      <c r="M77" s="86">
        <f t="shared" si="13"/>
        <v>0</v>
      </c>
      <c r="N77" s="86">
        <f t="shared" si="13"/>
        <v>0</v>
      </c>
      <c r="O77" s="83">
        <f>SUM(P77:W77)</f>
        <v>3669200</v>
      </c>
      <c r="P77" s="86">
        <f>SUM(P78:P81)</f>
        <v>0</v>
      </c>
      <c r="Q77" s="86">
        <f t="shared" ref="Q77" si="14">SUM(Q78:Q81)</f>
        <v>3669200</v>
      </c>
      <c r="R77" s="86">
        <f t="shared" ref="R77" si="15">SUM(R78:R81)</f>
        <v>0</v>
      </c>
      <c r="S77" s="86">
        <f t="shared" ref="S77" si="16">SUM(S78:S81)</f>
        <v>0</v>
      </c>
      <c r="T77" s="86">
        <f t="shared" ref="T77" si="17">SUM(T78:T81)</f>
        <v>0</v>
      </c>
      <c r="U77" s="86">
        <f t="shared" ref="U77" si="18">SUM(U78:U81)</f>
        <v>0</v>
      </c>
      <c r="V77" s="86">
        <f t="shared" ref="V77" si="19">SUM(V78:V81)</f>
        <v>0</v>
      </c>
      <c r="W77" s="86">
        <f t="shared" ref="W77" si="20">SUM(W78:W81)</f>
        <v>0</v>
      </c>
      <c r="X77" s="25"/>
    </row>
    <row r="78" spans="1:24" ht="20.100000000000001" customHeight="1" x14ac:dyDescent="0.3">
      <c r="A78" s="52"/>
      <c r="B78" s="25"/>
      <c r="C78" s="25"/>
      <c r="D78" s="25"/>
      <c r="E78" s="24" t="s">
        <v>172</v>
      </c>
      <c r="F78" s="83">
        <f t="shared" si="12"/>
        <v>1186400</v>
      </c>
      <c r="G78" s="86"/>
      <c r="H78" s="86">
        <v>1186400</v>
      </c>
      <c r="I78" s="86"/>
      <c r="J78" s="86"/>
      <c r="K78" s="86"/>
      <c r="L78" s="86"/>
      <c r="M78" s="86"/>
      <c r="N78" s="86"/>
      <c r="O78" s="83">
        <f t="shared" ref="O78:O81" si="21">SUM(P78:W78)</f>
        <v>1233900</v>
      </c>
      <c r="P78" s="86"/>
      <c r="Q78" s="86">
        <v>1233900</v>
      </c>
      <c r="R78" s="86"/>
      <c r="S78" s="86"/>
      <c r="T78" s="86"/>
      <c r="U78" s="86"/>
      <c r="V78" s="86"/>
      <c r="W78" s="86"/>
      <c r="X78" s="25"/>
    </row>
    <row r="79" spans="1:24" ht="20.100000000000001" customHeight="1" x14ac:dyDescent="0.3">
      <c r="A79" s="52"/>
      <c r="B79" s="25"/>
      <c r="C79" s="25"/>
      <c r="D79" s="25"/>
      <c r="E79" s="24" t="s">
        <v>173</v>
      </c>
      <c r="F79" s="83">
        <f t="shared" si="12"/>
        <v>2164600</v>
      </c>
      <c r="G79" s="86"/>
      <c r="H79" s="86">
        <v>2164600</v>
      </c>
      <c r="I79" s="86"/>
      <c r="J79" s="86"/>
      <c r="K79" s="86"/>
      <c r="L79" s="86"/>
      <c r="M79" s="86"/>
      <c r="N79" s="86"/>
      <c r="O79" s="83">
        <f t="shared" si="21"/>
        <v>2251200</v>
      </c>
      <c r="P79" s="86"/>
      <c r="Q79" s="86">
        <v>2251200</v>
      </c>
      <c r="R79" s="86"/>
      <c r="S79" s="86"/>
      <c r="T79" s="86"/>
      <c r="U79" s="86"/>
      <c r="V79" s="86"/>
      <c r="W79" s="86"/>
      <c r="X79" s="25"/>
    </row>
    <row r="80" spans="1:24" ht="20.100000000000001" customHeight="1" x14ac:dyDescent="0.3">
      <c r="A80" s="52"/>
      <c r="B80" s="25"/>
      <c r="C80" s="25"/>
      <c r="D80" s="25"/>
      <c r="E80" s="24" t="s">
        <v>174</v>
      </c>
      <c r="F80" s="83">
        <f t="shared" si="12"/>
        <v>119000</v>
      </c>
      <c r="G80" s="86"/>
      <c r="H80" s="86">
        <v>119000</v>
      </c>
      <c r="I80" s="86"/>
      <c r="J80" s="86"/>
      <c r="K80" s="86"/>
      <c r="L80" s="86"/>
      <c r="M80" s="86"/>
      <c r="N80" s="86"/>
      <c r="O80" s="83">
        <f t="shared" si="21"/>
        <v>123800</v>
      </c>
      <c r="P80" s="86"/>
      <c r="Q80" s="86">
        <v>123800</v>
      </c>
      <c r="R80" s="86"/>
      <c r="S80" s="86"/>
      <c r="T80" s="86"/>
      <c r="U80" s="86"/>
      <c r="V80" s="86"/>
      <c r="W80" s="86"/>
      <c r="X80" s="25"/>
    </row>
    <row r="81" spans="1:24" ht="20.100000000000001" customHeight="1" x14ac:dyDescent="0.3">
      <c r="A81" s="52"/>
      <c r="B81" s="25"/>
      <c r="C81" s="25"/>
      <c r="D81" s="25"/>
      <c r="E81" s="24" t="s">
        <v>175</v>
      </c>
      <c r="F81" s="83">
        <f t="shared" si="12"/>
        <v>58000</v>
      </c>
      <c r="G81" s="86"/>
      <c r="H81" s="86">
        <v>58000</v>
      </c>
      <c r="I81" s="86"/>
      <c r="J81" s="86"/>
      <c r="K81" s="86"/>
      <c r="L81" s="86"/>
      <c r="M81" s="86"/>
      <c r="N81" s="86"/>
      <c r="O81" s="83">
        <f t="shared" si="21"/>
        <v>60300</v>
      </c>
      <c r="P81" s="86"/>
      <c r="Q81" s="86">
        <v>60300</v>
      </c>
      <c r="R81" s="86"/>
      <c r="S81" s="86"/>
      <c r="T81" s="86"/>
      <c r="U81" s="86"/>
      <c r="V81" s="86"/>
      <c r="W81" s="86"/>
      <c r="X81" s="25"/>
    </row>
    <row r="82" spans="1:24" ht="20.100000000000001" customHeight="1" x14ac:dyDescent="0.3">
      <c r="A82" s="52" t="s">
        <v>169</v>
      </c>
      <c r="B82" s="25"/>
      <c r="C82" s="25"/>
      <c r="D82" s="25">
        <v>244</v>
      </c>
      <c r="E82" s="24">
        <v>225</v>
      </c>
      <c r="F82" s="83">
        <f t="shared" si="12"/>
        <v>89200</v>
      </c>
      <c r="G82" s="86">
        <v>18000</v>
      </c>
      <c r="H82" s="86">
        <v>71200</v>
      </c>
      <c r="I82" s="86"/>
      <c r="J82" s="86"/>
      <c r="K82" s="86"/>
      <c r="L82" s="86"/>
      <c r="M82" s="86"/>
      <c r="N82" s="86"/>
      <c r="O82" s="83">
        <f>SUM(P82:W82)</f>
        <v>89200</v>
      </c>
      <c r="P82" s="86">
        <v>18000</v>
      </c>
      <c r="Q82" s="86">
        <v>71200</v>
      </c>
      <c r="R82" s="86"/>
      <c r="S82" s="86"/>
      <c r="T82" s="86"/>
      <c r="U82" s="86"/>
      <c r="V82" s="86"/>
      <c r="W82" s="86"/>
      <c r="X82" s="25"/>
    </row>
    <row r="83" spans="1:24" ht="20.100000000000001" customHeight="1" x14ac:dyDescent="0.3">
      <c r="A83" s="52" t="s">
        <v>170</v>
      </c>
      <c r="B83" s="25"/>
      <c r="C83" s="25"/>
      <c r="D83" s="25">
        <v>244</v>
      </c>
      <c r="E83" s="24">
        <v>226</v>
      </c>
      <c r="F83" s="83">
        <f t="shared" si="12"/>
        <v>733345</v>
      </c>
      <c r="G83" s="86">
        <v>361745</v>
      </c>
      <c r="H83" s="86">
        <f>54500+46800</f>
        <v>101300</v>
      </c>
      <c r="I83" s="86"/>
      <c r="J83" s="86"/>
      <c r="K83" s="86">
        <v>270300</v>
      </c>
      <c r="L83" s="86"/>
      <c r="M83" s="86"/>
      <c r="N83" s="86"/>
      <c r="O83" s="83">
        <f>SUM(P83:W83)</f>
        <v>733345</v>
      </c>
      <c r="P83" s="86">
        <v>361745</v>
      </c>
      <c r="Q83" s="86">
        <v>101300</v>
      </c>
      <c r="R83" s="86"/>
      <c r="S83" s="86"/>
      <c r="T83" s="86">
        <v>270300</v>
      </c>
      <c r="U83" s="86"/>
      <c r="V83" s="86"/>
      <c r="W83" s="86"/>
      <c r="X83" s="25"/>
    </row>
    <row r="84" spans="1:24" ht="20.100000000000001" customHeight="1" x14ac:dyDescent="0.3">
      <c r="A84" s="52" t="s">
        <v>171</v>
      </c>
      <c r="B84" s="25"/>
      <c r="C84" s="25"/>
      <c r="D84" s="25">
        <v>244</v>
      </c>
      <c r="E84" s="24">
        <v>310</v>
      </c>
      <c r="F84" s="83">
        <f t="shared" si="12"/>
        <v>100000</v>
      </c>
      <c r="G84" s="86">
        <v>100000</v>
      </c>
      <c r="H84" s="86"/>
      <c r="I84" s="86"/>
      <c r="J84" s="86"/>
      <c r="K84" s="86"/>
      <c r="L84" s="86"/>
      <c r="M84" s="86"/>
      <c r="N84" s="86"/>
      <c r="O84" s="83">
        <f>SUM(P84:W84)</f>
        <v>100000</v>
      </c>
      <c r="P84" s="86">
        <v>100000</v>
      </c>
      <c r="Q84" s="86"/>
      <c r="R84" s="86"/>
      <c r="S84" s="86"/>
      <c r="T84" s="86"/>
      <c r="U84" s="86"/>
      <c r="V84" s="86"/>
      <c r="W84" s="86"/>
      <c r="X84" s="25"/>
    </row>
    <row r="85" spans="1:24" ht="20.100000000000001" customHeight="1" x14ac:dyDescent="0.3">
      <c r="A85" s="52" t="s">
        <v>177</v>
      </c>
      <c r="B85" s="25"/>
      <c r="C85" s="25"/>
      <c r="D85" s="25">
        <v>244</v>
      </c>
      <c r="E85" s="24">
        <v>340</v>
      </c>
      <c r="F85" s="83">
        <f t="shared" si="12"/>
        <v>2757900</v>
      </c>
      <c r="G85" s="86">
        <f>SUM(G86:G89)</f>
        <v>272100</v>
      </c>
      <c r="H85" s="86">
        <f t="shared" ref="H85:M85" si="22">SUM(H86:H89)</f>
        <v>589200</v>
      </c>
      <c r="I85" s="86">
        <f t="shared" si="22"/>
        <v>0</v>
      </c>
      <c r="J85" s="86">
        <f t="shared" si="22"/>
        <v>161200</v>
      </c>
      <c r="K85" s="86">
        <f t="shared" si="22"/>
        <v>0</v>
      </c>
      <c r="L85" s="86">
        <f t="shared" si="22"/>
        <v>1735400</v>
      </c>
      <c r="M85" s="86">
        <f t="shared" si="22"/>
        <v>0</v>
      </c>
      <c r="N85" s="86">
        <f>SUM(N86:N89)</f>
        <v>0</v>
      </c>
      <c r="O85" s="83">
        <f>SUM(P85:W85)</f>
        <v>2809960</v>
      </c>
      <c r="P85" s="86">
        <f>SUM(P86:P89)</f>
        <v>272100</v>
      </c>
      <c r="Q85" s="86">
        <f t="shared" ref="Q85:W85" si="23">SUM(Q86:Q89)</f>
        <v>589200</v>
      </c>
      <c r="R85" s="86">
        <f t="shared" si="23"/>
        <v>0</v>
      </c>
      <c r="S85" s="86">
        <f t="shared" si="23"/>
        <v>161200</v>
      </c>
      <c r="T85" s="86">
        <f t="shared" si="23"/>
        <v>0</v>
      </c>
      <c r="U85" s="86">
        <f t="shared" si="23"/>
        <v>1787460</v>
      </c>
      <c r="V85" s="86">
        <f t="shared" si="23"/>
        <v>0</v>
      </c>
      <c r="W85" s="86">
        <f t="shared" si="23"/>
        <v>0</v>
      </c>
      <c r="X85" s="25"/>
    </row>
    <row r="86" spans="1:24" ht="20.100000000000001" customHeight="1" x14ac:dyDescent="0.3">
      <c r="A86" s="52"/>
      <c r="B86" s="25"/>
      <c r="C86" s="25"/>
      <c r="D86" s="25">
        <v>244</v>
      </c>
      <c r="E86" s="24">
        <v>342</v>
      </c>
      <c r="F86" s="83">
        <f t="shared" si="12"/>
        <v>2261800</v>
      </c>
      <c r="G86" s="86"/>
      <c r="H86" s="86">
        <v>365200</v>
      </c>
      <c r="I86" s="86"/>
      <c r="J86" s="86">
        <v>161200</v>
      </c>
      <c r="K86" s="86"/>
      <c r="L86" s="86">
        <v>1735400</v>
      </c>
      <c r="M86" s="86"/>
      <c r="N86" s="86"/>
      <c r="O86" s="83">
        <f t="shared" ref="O86:O89" si="24">SUM(P86:W86)</f>
        <v>2313860</v>
      </c>
      <c r="P86" s="86"/>
      <c r="Q86" s="86">
        <v>365200</v>
      </c>
      <c r="R86" s="86"/>
      <c r="S86" s="86">
        <v>161200</v>
      </c>
      <c r="T86" s="86"/>
      <c r="U86" s="86">
        <v>1787460</v>
      </c>
      <c r="V86" s="86"/>
      <c r="W86" s="86"/>
      <c r="X86" s="25"/>
    </row>
    <row r="87" spans="1:24" ht="20.100000000000001" customHeight="1" x14ac:dyDescent="0.3">
      <c r="A87" s="52"/>
      <c r="B87" s="25"/>
      <c r="C87" s="25"/>
      <c r="D87" s="25">
        <v>244</v>
      </c>
      <c r="E87" s="24">
        <v>343</v>
      </c>
      <c r="F87" s="83">
        <f t="shared" si="12"/>
        <v>210000</v>
      </c>
      <c r="G87" s="86"/>
      <c r="H87" s="86">
        <v>210000</v>
      </c>
      <c r="I87" s="86"/>
      <c r="J87" s="86"/>
      <c r="K87" s="86"/>
      <c r="L87" s="86"/>
      <c r="M87" s="86"/>
      <c r="N87" s="86"/>
      <c r="O87" s="83">
        <f t="shared" si="24"/>
        <v>210000</v>
      </c>
      <c r="P87" s="86"/>
      <c r="Q87" s="86">
        <v>210000</v>
      </c>
      <c r="R87" s="86"/>
      <c r="S87" s="86"/>
      <c r="T87" s="86"/>
      <c r="U87" s="86"/>
      <c r="V87" s="86"/>
      <c r="W87" s="86"/>
      <c r="X87" s="25"/>
    </row>
    <row r="88" spans="1:24" ht="20.100000000000001" customHeight="1" x14ac:dyDescent="0.3">
      <c r="A88" s="52"/>
      <c r="B88" s="25"/>
      <c r="C88" s="25"/>
      <c r="D88" s="25">
        <v>244</v>
      </c>
      <c r="E88" s="24">
        <v>346</v>
      </c>
      <c r="F88" s="83">
        <f t="shared" si="12"/>
        <v>243100</v>
      </c>
      <c r="G88" s="86">
        <v>243100</v>
      </c>
      <c r="H88" s="86"/>
      <c r="I88" s="86"/>
      <c r="J88" s="86"/>
      <c r="K88" s="86"/>
      <c r="L88" s="86"/>
      <c r="M88" s="86"/>
      <c r="N88" s="86"/>
      <c r="O88" s="83">
        <f t="shared" si="24"/>
        <v>243100</v>
      </c>
      <c r="P88" s="86">
        <v>243100</v>
      </c>
      <c r="Q88" s="86"/>
      <c r="R88" s="86"/>
      <c r="S88" s="86"/>
      <c r="T88" s="86"/>
      <c r="U88" s="86"/>
      <c r="V88" s="86"/>
      <c r="W88" s="86"/>
      <c r="X88" s="25"/>
    </row>
    <row r="89" spans="1:24" ht="20.100000000000001" customHeight="1" x14ac:dyDescent="0.3">
      <c r="A89" s="52"/>
      <c r="B89" s="25"/>
      <c r="C89" s="25"/>
      <c r="D89" s="25">
        <v>244</v>
      </c>
      <c r="E89" s="24">
        <v>349</v>
      </c>
      <c r="F89" s="83">
        <f t="shared" si="12"/>
        <v>43000</v>
      </c>
      <c r="G89" s="86">
        <v>29000</v>
      </c>
      <c r="H89" s="86">
        <v>14000</v>
      </c>
      <c r="I89" s="86"/>
      <c r="J89" s="86"/>
      <c r="K89" s="86"/>
      <c r="L89" s="86"/>
      <c r="M89" s="86"/>
      <c r="N89" s="86"/>
      <c r="O89" s="83">
        <f t="shared" si="24"/>
        <v>43000</v>
      </c>
      <c r="P89" s="86">
        <v>29000</v>
      </c>
      <c r="Q89" s="86">
        <v>14000</v>
      </c>
      <c r="R89" s="86"/>
      <c r="S89" s="86"/>
      <c r="T89" s="86"/>
      <c r="U89" s="86"/>
      <c r="V89" s="86"/>
      <c r="W89" s="86"/>
      <c r="X89" s="25"/>
    </row>
    <row r="90" spans="1:24" ht="46.5" customHeight="1" x14ac:dyDescent="0.3">
      <c r="A90" s="36" t="s">
        <v>70</v>
      </c>
      <c r="B90" s="24">
        <v>2650</v>
      </c>
      <c r="C90" s="28"/>
      <c r="D90" s="24">
        <v>400</v>
      </c>
      <c r="E90" s="24"/>
      <c r="F90" s="83"/>
      <c r="G90" s="86"/>
      <c r="H90" s="86"/>
      <c r="I90" s="86"/>
      <c r="J90" s="86"/>
      <c r="K90" s="86"/>
      <c r="L90" s="86"/>
      <c r="M90" s="86"/>
      <c r="N90" s="86"/>
      <c r="O90" s="83"/>
      <c r="P90" s="86"/>
      <c r="Q90" s="86"/>
      <c r="R90" s="86"/>
      <c r="S90" s="86"/>
      <c r="T90" s="86"/>
      <c r="U90" s="86"/>
      <c r="V90" s="86"/>
      <c r="W90" s="86"/>
      <c r="X90" s="25"/>
    </row>
    <row r="91" spans="1:24" x14ac:dyDescent="0.3">
      <c r="A91" s="32" t="s">
        <v>38</v>
      </c>
      <c r="B91" s="104">
        <v>2651</v>
      </c>
      <c r="C91" s="34"/>
      <c r="D91" s="124">
        <v>406</v>
      </c>
      <c r="E91" s="46"/>
      <c r="F91" s="87"/>
      <c r="G91" s="85"/>
      <c r="H91" s="85"/>
      <c r="I91" s="85"/>
      <c r="J91" s="85"/>
      <c r="K91" s="85"/>
      <c r="L91" s="85"/>
      <c r="M91" s="85"/>
      <c r="N91" s="85"/>
      <c r="O91" s="87"/>
      <c r="P91" s="85"/>
      <c r="Q91" s="85"/>
      <c r="R91" s="85"/>
      <c r="S91" s="85"/>
      <c r="T91" s="85"/>
      <c r="U91" s="85"/>
      <c r="V91" s="85"/>
      <c r="W91" s="85"/>
      <c r="X91" s="104" t="s">
        <v>15</v>
      </c>
    </row>
    <row r="92" spans="1:24" ht="46.5" customHeight="1" x14ac:dyDescent="0.3">
      <c r="A92" s="33" t="s">
        <v>71</v>
      </c>
      <c r="B92" s="105"/>
      <c r="C92" s="35"/>
      <c r="D92" s="125"/>
      <c r="E92" s="42"/>
      <c r="F92" s="88"/>
      <c r="G92" s="89"/>
      <c r="H92" s="89"/>
      <c r="I92" s="89"/>
      <c r="J92" s="89"/>
      <c r="K92" s="89"/>
      <c r="L92" s="89"/>
      <c r="M92" s="89"/>
      <c r="N92" s="89"/>
      <c r="O92" s="88"/>
      <c r="P92" s="89"/>
      <c r="Q92" s="89"/>
      <c r="R92" s="89"/>
      <c r="S92" s="89"/>
      <c r="T92" s="89"/>
      <c r="U92" s="89"/>
      <c r="V92" s="89"/>
      <c r="W92" s="89"/>
      <c r="X92" s="105"/>
    </row>
    <row r="93" spans="1:24" ht="48.75" customHeight="1" x14ac:dyDescent="0.3">
      <c r="A93" s="30" t="s">
        <v>72</v>
      </c>
      <c r="B93" s="24">
        <v>2652</v>
      </c>
      <c r="C93" s="28"/>
      <c r="D93" s="24">
        <v>407</v>
      </c>
      <c r="E93" s="24"/>
      <c r="F93" s="83"/>
      <c r="G93" s="86"/>
      <c r="H93" s="86"/>
      <c r="I93" s="86"/>
      <c r="J93" s="86"/>
      <c r="K93" s="86"/>
      <c r="L93" s="86"/>
      <c r="M93" s="86"/>
      <c r="N93" s="86"/>
      <c r="O93" s="83"/>
      <c r="P93" s="86"/>
      <c r="Q93" s="86"/>
      <c r="R93" s="86"/>
      <c r="S93" s="86"/>
      <c r="T93" s="86"/>
      <c r="U93" s="86"/>
      <c r="V93" s="86"/>
      <c r="W93" s="86"/>
      <c r="X93" s="24" t="s">
        <v>15</v>
      </c>
    </row>
    <row r="94" spans="1:24" ht="38.25" customHeight="1" x14ac:dyDescent="0.3">
      <c r="A94" s="50" t="s">
        <v>73</v>
      </c>
      <c r="B94" s="25"/>
      <c r="C94" s="25"/>
      <c r="D94" s="25"/>
      <c r="E94" s="24"/>
      <c r="F94" s="83"/>
      <c r="G94" s="86"/>
      <c r="H94" s="86"/>
      <c r="I94" s="86"/>
      <c r="J94" s="86"/>
      <c r="K94" s="86"/>
      <c r="L94" s="86"/>
      <c r="M94" s="86"/>
      <c r="N94" s="86"/>
      <c r="O94" s="83"/>
      <c r="P94" s="86"/>
      <c r="Q94" s="86"/>
      <c r="R94" s="86"/>
      <c r="S94" s="86"/>
      <c r="T94" s="86"/>
      <c r="U94" s="86"/>
      <c r="V94" s="86"/>
      <c r="W94" s="86"/>
      <c r="X94" s="25"/>
    </row>
    <row r="95" spans="1:24" ht="21" customHeight="1" x14ac:dyDescent="0.3">
      <c r="A95" s="31" t="s">
        <v>74</v>
      </c>
      <c r="B95" s="24">
        <v>3010</v>
      </c>
      <c r="C95" s="28"/>
      <c r="D95" s="25"/>
      <c r="E95" s="24"/>
      <c r="F95" s="83"/>
      <c r="G95" s="86"/>
      <c r="H95" s="86"/>
      <c r="I95" s="86"/>
      <c r="J95" s="86"/>
      <c r="K95" s="86"/>
      <c r="L95" s="86"/>
      <c r="M95" s="86"/>
      <c r="N95" s="86"/>
      <c r="O95" s="83"/>
      <c r="P95" s="86"/>
      <c r="Q95" s="86"/>
      <c r="R95" s="86"/>
      <c r="S95" s="86"/>
      <c r="T95" s="86"/>
      <c r="U95" s="86"/>
      <c r="V95" s="86"/>
      <c r="W95" s="86"/>
      <c r="X95" s="24" t="s">
        <v>15</v>
      </c>
    </row>
    <row r="96" spans="1:24" ht="21.75" customHeight="1" x14ac:dyDescent="0.3">
      <c r="A96" s="31" t="s">
        <v>75</v>
      </c>
      <c r="B96" s="24">
        <v>3020</v>
      </c>
      <c r="C96" s="28"/>
      <c r="D96" s="25"/>
      <c r="E96" s="24"/>
      <c r="F96" s="83"/>
      <c r="G96" s="86"/>
      <c r="H96" s="86"/>
      <c r="I96" s="86"/>
      <c r="J96" s="86"/>
      <c r="K96" s="86"/>
      <c r="L96" s="86"/>
      <c r="M96" s="86"/>
      <c r="N96" s="86"/>
      <c r="O96" s="83"/>
      <c r="P96" s="86"/>
      <c r="Q96" s="86"/>
      <c r="R96" s="86"/>
      <c r="S96" s="86"/>
      <c r="T96" s="86"/>
      <c r="U96" s="86"/>
      <c r="V96" s="86"/>
      <c r="W96" s="86"/>
      <c r="X96" s="24" t="s">
        <v>15</v>
      </c>
    </row>
    <row r="97" spans="1:24" ht="30" customHeight="1" x14ac:dyDescent="0.3">
      <c r="A97" s="31" t="s">
        <v>76</v>
      </c>
      <c r="B97" s="24">
        <v>3030</v>
      </c>
      <c r="C97" s="28"/>
      <c r="D97" s="25"/>
      <c r="E97" s="24"/>
      <c r="F97" s="83"/>
      <c r="G97" s="86"/>
      <c r="H97" s="86"/>
      <c r="I97" s="86"/>
      <c r="J97" s="86"/>
      <c r="K97" s="86"/>
      <c r="L97" s="86"/>
      <c r="M97" s="86"/>
      <c r="N97" s="86"/>
      <c r="O97" s="83"/>
      <c r="P97" s="86"/>
      <c r="Q97" s="86"/>
      <c r="R97" s="86"/>
      <c r="S97" s="86"/>
      <c r="T97" s="86"/>
      <c r="U97" s="86"/>
      <c r="V97" s="86"/>
      <c r="W97" s="86"/>
      <c r="X97" s="24" t="s">
        <v>15</v>
      </c>
    </row>
    <row r="98" spans="1:24" ht="25.5" customHeight="1" x14ac:dyDescent="0.3">
      <c r="A98" s="50" t="s">
        <v>77</v>
      </c>
      <c r="B98" s="24">
        <v>4000</v>
      </c>
      <c r="C98" s="28"/>
      <c r="D98" s="24" t="s">
        <v>15</v>
      </c>
      <c r="E98" s="24"/>
      <c r="F98" s="83"/>
      <c r="G98" s="86"/>
      <c r="H98" s="86"/>
      <c r="I98" s="86"/>
      <c r="J98" s="86"/>
      <c r="K98" s="86"/>
      <c r="L98" s="86"/>
      <c r="M98" s="86"/>
      <c r="N98" s="86"/>
      <c r="O98" s="83"/>
      <c r="P98" s="86"/>
      <c r="Q98" s="86"/>
      <c r="R98" s="86"/>
      <c r="S98" s="86"/>
      <c r="T98" s="86"/>
      <c r="U98" s="86"/>
      <c r="V98" s="86"/>
      <c r="W98" s="86"/>
      <c r="X98" s="24" t="s">
        <v>15</v>
      </c>
    </row>
    <row r="99" spans="1:24" ht="32.25" customHeight="1" x14ac:dyDescent="0.3">
      <c r="A99" s="31" t="s">
        <v>78</v>
      </c>
      <c r="B99" s="24">
        <v>4010</v>
      </c>
      <c r="C99" s="28"/>
      <c r="D99" s="24">
        <v>610</v>
      </c>
      <c r="E99" s="24"/>
      <c r="F99" s="83"/>
      <c r="G99" s="86"/>
      <c r="H99" s="86"/>
      <c r="I99" s="86"/>
      <c r="J99" s="86"/>
      <c r="K99" s="86"/>
      <c r="L99" s="86"/>
      <c r="M99" s="86"/>
      <c r="N99" s="86"/>
      <c r="O99" s="83"/>
      <c r="P99" s="86"/>
      <c r="Q99" s="86"/>
      <c r="R99" s="86"/>
      <c r="S99" s="86"/>
      <c r="T99" s="86"/>
      <c r="U99" s="86"/>
      <c r="V99" s="86"/>
      <c r="W99" s="86"/>
      <c r="X99" s="24" t="s">
        <v>15</v>
      </c>
    </row>
  </sheetData>
  <mergeCells count="42">
    <mergeCell ref="U7:W7"/>
    <mergeCell ref="B69:B70"/>
    <mergeCell ref="D69:D70"/>
    <mergeCell ref="B49:B50"/>
    <mergeCell ref="D49:D50"/>
    <mergeCell ref="C10:D10"/>
    <mergeCell ref="F6:F9"/>
    <mergeCell ref="O6:O9"/>
    <mergeCell ref="X69:X70"/>
    <mergeCell ref="B91:B92"/>
    <mergeCell ref="D91:D92"/>
    <mergeCell ref="X91:X92"/>
    <mergeCell ref="X57:X58"/>
    <mergeCell ref="B62:B63"/>
    <mergeCell ref="D62:D63"/>
    <mergeCell ref="X62:X63"/>
    <mergeCell ref="X49:X50"/>
    <mergeCell ref="B51:B52"/>
    <mergeCell ref="D51:D52"/>
    <mergeCell ref="X51:X52"/>
    <mergeCell ref="B39:B40"/>
    <mergeCell ref="D39:D40"/>
    <mergeCell ref="X39:X40"/>
    <mergeCell ref="B45:B46"/>
    <mergeCell ref="D45:D46"/>
    <mergeCell ref="X45:X46"/>
    <mergeCell ref="X5:X8"/>
    <mergeCell ref="A2:X2"/>
    <mergeCell ref="F4:X4"/>
    <mergeCell ref="F5:N5"/>
    <mergeCell ref="G6:N6"/>
    <mergeCell ref="G7:I7"/>
    <mergeCell ref="J7:K7"/>
    <mergeCell ref="L7:N7"/>
    <mergeCell ref="A4:A9"/>
    <mergeCell ref="B4:B9"/>
    <mergeCell ref="C4:D8"/>
    <mergeCell ref="E4:E8"/>
    <mergeCell ref="O5:W5"/>
    <mergeCell ref="P6:W6"/>
    <mergeCell ref="P7:R7"/>
    <mergeCell ref="S7:T7"/>
  </mergeCells>
  <pageMargins left="0.11811023622047245" right="0.11811023622047245" top="0.15748031496062992" bottom="0.15748031496062992" header="0.31496062992125984" footer="0.31496062992125984"/>
  <pageSetup paperSize="9" scale="42" fitToHeight="0" orientation="landscape" r:id="rId1"/>
  <rowBreaks count="2" manualBreakCount="2">
    <brk id="37" max="23" man="1"/>
    <brk id="67" max="2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75" zoomScaleNormal="75" zoomScaleSheetLayoutView="75" workbookViewId="0">
      <selection activeCell="E11" sqref="E11"/>
    </sheetView>
  </sheetViews>
  <sheetFormatPr defaultRowHeight="14.4" x14ac:dyDescent="0.3"/>
  <cols>
    <col min="2" max="2" width="86.6640625" customWidth="1"/>
    <col min="3" max="3" width="7.33203125" customWidth="1"/>
    <col min="4" max="4" width="6.5546875" customWidth="1"/>
    <col min="5" max="5" width="13.44140625" customWidth="1"/>
    <col min="6" max="6" width="15.33203125" customWidth="1"/>
    <col min="7" max="7" width="14.44140625" customWidth="1"/>
    <col min="8" max="8" width="14.109375" customWidth="1"/>
  </cols>
  <sheetData>
    <row r="1" spans="1:8" ht="15.6" x14ac:dyDescent="0.3">
      <c r="A1" s="3" t="s">
        <v>93</v>
      </c>
    </row>
    <row r="3" spans="1:8" x14ac:dyDescent="0.3">
      <c r="A3" s="133" t="s">
        <v>94</v>
      </c>
      <c r="B3" s="109" t="s">
        <v>11</v>
      </c>
      <c r="C3" s="109" t="s">
        <v>95</v>
      </c>
      <c r="D3" s="109" t="s">
        <v>96</v>
      </c>
      <c r="E3" s="109" t="s">
        <v>13</v>
      </c>
      <c r="F3" s="109"/>
      <c r="G3" s="109"/>
      <c r="H3" s="109"/>
    </row>
    <row r="4" spans="1:8" ht="57" customHeight="1" x14ac:dyDescent="0.3">
      <c r="A4" s="133"/>
      <c r="B4" s="109"/>
      <c r="C4" s="109"/>
      <c r="D4" s="109"/>
      <c r="E4" s="109" t="s">
        <v>188</v>
      </c>
      <c r="F4" s="110" t="s">
        <v>191</v>
      </c>
      <c r="G4" s="110" t="s">
        <v>192</v>
      </c>
      <c r="H4" s="110" t="s">
        <v>159</v>
      </c>
    </row>
    <row r="5" spans="1:8" ht="6" customHeight="1" x14ac:dyDescent="0.3">
      <c r="A5" s="133"/>
      <c r="B5" s="109"/>
      <c r="C5" s="109"/>
      <c r="D5" s="109"/>
      <c r="E5" s="109"/>
      <c r="F5" s="118"/>
      <c r="G5" s="118"/>
      <c r="H5" s="118"/>
    </row>
    <row r="6" spans="1:8" ht="15" x14ac:dyDescent="0.25">
      <c r="A6" s="23">
        <v>1</v>
      </c>
      <c r="B6" s="23">
        <v>2</v>
      </c>
      <c r="C6" s="23">
        <v>3</v>
      </c>
      <c r="D6" s="23">
        <v>4</v>
      </c>
      <c r="E6" s="23">
        <v>5</v>
      </c>
      <c r="F6" s="23">
        <v>6</v>
      </c>
      <c r="G6" s="23">
        <v>7</v>
      </c>
      <c r="H6" s="23">
        <v>8</v>
      </c>
    </row>
    <row r="7" spans="1:8" ht="24.75" customHeight="1" x14ac:dyDescent="0.3">
      <c r="A7" s="57" t="s">
        <v>97</v>
      </c>
      <c r="B7" s="31" t="s">
        <v>98</v>
      </c>
      <c r="C7" s="24">
        <v>26000</v>
      </c>
      <c r="D7" s="24" t="s">
        <v>15</v>
      </c>
      <c r="E7" s="90">
        <f>'Раздел I'!F69</f>
        <v>7131905</v>
      </c>
      <c r="F7" s="90">
        <f>'Раздел I _др.года'!F68</f>
        <v>7334345</v>
      </c>
      <c r="G7" s="90">
        <f>'Раздел I _др.года'!O68</f>
        <v>7527605</v>
      </c>
      <c r="H7" s="90">
        <f>'Раздел I _др.года'!X68</f>
        <v>0</v>
      </c>
    </row>
    <row r="8" spans="1:8" x14ac:dyDescent="0.3">
      <c r="A8" s="134" t="s">
        <v>99</v>
      </c>
      <c r="B8" s="58" t="s">
        <v>20</v>
      </c>
      <c r="C8" s="104">
        <v>26100</v>
      </c>
      <c r="D8" s="104" t="s">
        <v>15</v>
      </c>
      <c r="E8" s="129"/>
      <c r="F8" s="129"/>
      <c r="G8" s="129"/>
      <c r="H8" s="129"/>
    </row>
    <row r="9" spans="1:8" ht="126" customHeight="1" x14ac:dyDescent="0.3">
      <c r="A9" s="138"/>
      <c r="B9" s="41" t="s">
        <v>100</v>
      </c>
      <c r="C9" s="105"/>
      <c r="D9" s="105"/>
      <c r="E9" s="130"/>
      <c r="F9" s="130"/>
      <c r="G9" s="130"/>
      <c r="H9" s="130"/>
    </row>
    <row r="10" spans="1:8" ht="50.25" customHeight="1" x14ac:dyDescent="0.3">
      <c r="A10" s="57" t="s">
        <v>101</v>
      </c>
      <c r="B10" s="31" t="s">
        <v>102</v>
      </c>
      <c r="C10" s="24">
        <v>26200</v>
      </c>
      <c r="D10" s="24" t="s">
        <v>15</v>
      </c>
      <c r="E10" s="25"/>
      <c r="F10" s="25"/>
      <c r="G10" s="25"/>
      <c r="H10" s="25"/>
    </row>
    <row r="11" spans="1:8" ht="35.25" customHeight="1" x14ac:dyDescent="0.3">
      <c r="A11" s="57" t="s">
        <v>103</v>
      </c>
      <c r="B11" s="31" t="s">
        <v>104</v>
      </c>
      <c r="C11" s="24">
        <v>26300</v>
      </c>
      <c r="D11" s="24" t="s">
        <v>15</v>
      </c>
      <c r="E11" s="25"/>
      <c r="F11" s="25"/>
      <c r="G11" s="25"/>
      <c r="H11" s="25"/>
    </row>
    <row r="12" spans="1:8" ht="45.75" customHeight="1" x14ac:dyDescent="0.3">
      <c r="A12" s="57" t="s">
        <v>105</v>
      </c>
      <c r="B12" s="31" t="s">
        <v>106</v>
      </c>
      <c r="C12" s="24">
        <v>26400</v>
      </c>
      <c r="D12" s="24" t="s">
        <v>15</v>
      </c>
      <c r="E12" s="25">
        <f>E13+E18+E27</f>
        <v>7131905</v>
      </c>
      <c r="F12" s="25">
        <f t="shared" ref="F12:G12" si="0">F13+F18+F27</f>
        <v>12070290</v>
      </c>
      <c r="G12" s="25">
        <f t="shared" si="0"/>
        <v>12414750</v>
      </c>
      <c r="H12" s="25"/>
    </row>
    <row r="13" spans="1:8" ht="14.4" customHeight="1" x14ac:dyDescent="0.3">
      <c r="A13" s="134" t="s">
        <v>107</v>
      </c>
      <c r="B13" s="58" t="s">
        <v>20</v>
      </c>
      <c r="C13" s="104">
        <v>26410</v>
      </c>
      <c r="D13" s="104" t="s">
        <v>15</v>
      </c>
      <c r="E13" s="129">
        <f>E15</f>
        <v>5031745</v>
      </c>
      <c r="F13" s="129">
        <f t="shared" ref="F13:G13" si="1">F15</f>
        <v>5167445</v>
      </c>
      <c r="G13" s="129">
        <f t="shared" si="1"/>
        <v>5318645</v>
      </c>
      <c r="H13" s="129"/>
    </row>
    <row r="14" spans="1:8" ht="33" customHeight="1" x14ac:dyDescent="0.3">
      <c r="A14" s="135"/>
      <c r="B14" s="49" t="s">
        <v>108</v>
      </c>
      <c r="C14" s="136"/>
      <c r="D14" s="136"/>
      <c r="E14" s="137"/>
      <c r="F14" s="137"/>
      <c r="G14" s="137"/>
      <c r="H14" s="137"/>
    </row>
    <row r="15" spans="1:8" x14ac:dyDescent="0.3">
      <c r="A15" s="134" t="s">
        <v>109</v>
      </c>
      <c r="B15" s="58" t="s">
        <v>20</v>
      </c>
      <c r="C15" s="104">
        <v>26411</v>
      </c>
      <c r="D15" s="104" t="s">
        <v>15</v>
      </c>
      <c r="E15" s="139">
        <f>'Раздел I'!H69+'Раздел I'!I69</f>
        <v>5031745</v>
      </c>
      <c r="F15" s="129">
        <v>5167445</v>
      </c>
      <c r="G15" s="129">
        <v>5318645</v>
      </c>
      <c r="H15" s="129"/>
    </row>
    <row r="16" spans="1:8" ht="21" customHeight="1" x14ac:dyDescent="0.3">
      <c r="A16" s="138"/>
      <c r="B16" s="41" t="s">
        <v>110</v>
      </c>
      <c r="C16" s="105"/>
      <c r="D16" s="105"/>
      <c r="E16" s="130"/>
      <c r="F16" s="130"/>
      <c r="G16" s="130"/>
      <c r="H16" s="130"/>
    </row>
    <row r="17" spans="1:8" ht="22.5" customHeight="1" x14ac:dyDescent="0.3">
      <c r="A17" s="57" t="s">
        <v>111</v>
      </c>
      <c r="B17" s="31" t="s">
        <v>112</v>
      </c>
      <c r="C17" s="24">
        <v>26412</v>
      </c>
      <c r="D17" s="24" t="s">
        <v>15</v>
      </c>
      <c r="E17" s="25"/>
      <c r="F17" s="25"/>
      <c r="G17" s="25"/>
      <c r="H17" s="25"/>
    </row>
    <row r="18" spans="1:8" ht="33.75" customHeight="1" x14ac:dyDescent="0.3">
      <c r="A18" s="59" t="s">
        <v>113</v>
      </c>
      <c r="B18" s="41" t="s">
        <v>114</v>
      </c>
      <c r="C18" s="42">
        <v>26420</v>
      </c>
      <c r="D18" s="42" t="s">
        <v>15</v>
      </c>
      <c r="E18" s="55">
        <f>E19</f>
        <v>431500</v>
      </c>
      <c r="F18" s="97">
        <f t="shared" ref="F18:G18" si="2">F19</f>
        <v>5167445</v>
      </c>
      <c r="G18" s="97">
        <f t="shared" si="2"/>
        <v>5308645</v>
      </c>
      <c r="H18" s="55"/>
    </row>
    <row r="19" spans="1:8" x14ac:dyDescent="0.3">
      <c r="A19" s="134" t="s">
        <v>115</v>
      </c>
      <c r="B19" s="58" t="s">
        <v>20</v>
      </c>
      <c r="C19" s="104">
        <v>26421</v>
      </c>
      <c r="D19" s="104" t="s">
        <v>15</v>
      </c>
      <c r="E19" s="139">
        <f>'Раздел I'!J69+'Раздел I'!K69</f>
        <v>431500</v>
      </c>
      <c r="F19" s="139">
        <f>'Раздел I _др.года'!G73+'Раздел I _др.года'!H73</f>
        <v>5167445</v>
      </c>
      <c r="G19" s="139">
        <f>'Раздел I _др.года'!P73+'Раздел I _др.года'!Q73</f>
        <v>5308645</v>
      </c>
      <c r="H19" s="129"/>
    </row>
    <row r="20" spans="1:8" ht="20.25" customHeight="1" x14ac:dyDescent="0.3">
      <c r="A20" s="135"/>
      <c r="B20" s="49" t="s">
        <v>116</v>
      </c>
      <c r="C20" s="136"/>
      <c r="D20" s="136"/>
      <c r="E20" s="137"/>
      <c r="F20" s="137"/>
      <c r="G20" s="137"/>
      <c r="H20" s="137"/>
    </row>
    <row r="21" spans="1:8" ht="21" customHeight="1" x14ac:dyDescent="0.3">
      <c r="A21" s="57" t="s">
        <v>117</v>
      </c>
      <c r="B21" s="31" t="s">
        <v>112</v>
      </c>
      <c r="C21" s="24">
        <v>26422</v>
      </c>
      <c r="D21" s="24" t="s">
        <v>15</v>
      </c>
      <c r="E21" s="25"/>
      <c r="F21" s="25"/>
      <c r="G21" s="25"/>
      <c r="H21" s="25"/>
    </row>
    <row r="22" spans="1:8" ht="22.5" customHeight="1" x14ac:dyDescent="0.3">
      <c r="A22" s="57" t="s">
        <v>118</v>
      </c>
      <c r="B22" s="31" t="s">
        <v>119</v>
      </c>
      <c r="C22" s="24">
        <v>26430</v>
      </c>
      <c r="D22" s="24" t="s">
        <v>15</v>
      </c>
      <c r="E22" s="25"/>
      <c r="F22" s="25"/>
      <c r="G22" s="25"/>
      <c r="H22" s="25"/>
    </row>
    <row r="23" spans="1:8" ht="24" customHeight="1" x14ac:dyDescent="0.3">
      <c r="A23" s="60" t="s">
        <v>120</v>
      </c>
      <c r="B23" s="58" t="s">
        <v>121</v>
      </c>
      <c r="C23" s="46">
        <v>26440</v>
      </c>
      <c r="D23" s="46" t="s">
        <v>15</v>
      </c>
      <c r="E23" s="61"/>
      <c r="F23" s="61"/>
      <c r="G23" s="61"/>
      <c r="H23" s="61"/>
    </row>
    <row r="24" spans="1:8" ht="18" customHeight="1" x14ac:dyDescent="0.3">
      <c r="A24" s="134" t="s">
        <v>122</v>
      </c>
      <c r="B24" s="58" t="s">
        <v>20</v>
      </c>
      <c r="C24" s="104">
        <v>26441</v>
      </c>
      <c r="D24" s="104" t="s">
        <v>15</v>
      </c>
      <c r="E24" s="129"/>
      <c r="F24" s="129"/>
      <c r="G24" s="129"/>
      <c r="H24" s="129"/>
    </row>
    <row r="25" spans="1:8" ht="18" customHeight="1" x14ac:dyDescent="0.3">
      <c r="A25" s="138"/>
      <c r="B25" s="41" t="s">
        <v>116</v>
      </c>
      <c r="C25" s="105"/>
      <c r="D25" s="105"/>
      <c r="E25" s="130"/>
      <c r="F25" s="130"/>
      <c r="G25" s="130"/>
      <c r="H25" s="130"/>
    </row>
    <row r="26" spans="1:8" ht="21" customHeight="1" x14ac:dyDescent="0.3">
      <c r="A26" s="57" t="s">
        <v>123</v>
      </c>
      <c r="B26" s="31" t="s">
        <v>112</v>
      </c>
      <c r="C26" s="24">
        <v>26442</v>
      </c>
      <c r="D26" s="24" t="s">
        <v>15</v>
      </c>
      <c r="E26" s="25"/>
      <c r="F26" s="25"/>
      <c r="G26" s="25"/>
      <c r="H26" s="25"/>
    </row>
    <row r="27" spans="1:8" ht="19.5" customHeight="1" x14ac:dyDescent="0.3">
      <c r="A27" s="57" t="s">
        <v>124</v>
      </c>
      <c r="B27" s="31" t="s">
        <v>125</v>
      </c>
      <c r="C27" s="24">
        <v>26450</v>
      </c>
      <c r="D27" s="24" t="s">
        <v>15</v>
      </c>
      <c r="E27" s="25">
        <f>E28</f>
        <v>1668660</v>
      </c>
      <c r="F27" s="25">
        <f t="shared" ref="F27:G27" si="3">F28</f>
        <v>1735400</v>
      </c>
      <c r="G27" s="25">
        <f t="shared" si="3"/>
        <v>1787460</v>
      </c>
      <c r="H27" s="25"/>
    </row>
    <row r="28" spans="1:8" ht="16.5" customHeight="1" x14ac:dyDescent="0.3">
      <c r="A28" s="134" t="s">
        <v>126</v>
      </c>
      <c r="B28" s="58" t="s">
        <v>20</v>
      </c>
      <c r="C28" s="104">
        <v>26451</v>
      </c>
      <c r="D28" s="104" t="s">
        <v>15</v>
      </c>
      <c r="E28" s="139">
        <f>'Раздел I'!N69</f>
        <v>1668660</v>
      </c>
      <c r="F28" s="139">
        <f>'Раздел I _др.года'!L33</f>
        <v>1735400</v>
      </c>
      <c r="G28" s="139">
        <f>'Раздел I _др.года'!U33</f>
        <v>1787460</v>
      </c>
      <c r="H28" s="129"/>
    </row>
    <row r="29" spans="1:8" ht="18.75" customHeight="1" x14ac:dyDescent="0.3">
      <c r="A29" s="138"/>
      <c r="B29" s="41" t="s">
        <v>116</v>
      </c>
      <c r="C29" s="105"/>
      <c r="D29" s="105"/>
      <c r="E29" s="130"/>
      <c r="F29" s="130"/>
      <c r="G29" s="130"/>
      <c r="H29" s="130"/>
    </row>
    <row r="30" spans="1:8" ht="21.75" customHeight="1" x14ac:dyDescent="0.3">
      <c r="A30" s="57" t="s">
        <v>127</v>
      </c>
      <c r="B30" s="31" t="s">
        <v>128</v>
      </c>
      <c r="C30" s="24">
        <v>26452</v>
      </c>
      <c r="D30" s="24" t="s">
        <v>15</v>
      </c>
      <c r="E30" s="25"/>
      <c r="F30" s="25"/>
      <c r="G30" s="25"/>
      <c r="H30" s="25"/>
    </row>
    <row r="31" spans="1:8" ht="33" customHeight="1" x14ac:dyDescent="0.3">
      <c r="A31" s="57" t="s">
        <v>129</v>
      </c>
      <c r="B31" s="31" t="s">
        <v>130</v>
      </c>
      <c r="C31" s="24">
        <v>26500</v>
      </c>
      <c r="D31" s="24" t="s">
        <v>15</v>
      </c>
      <c r="E31" s="25"/>
      <c r="F31" s="25"/>
      <c r="G31" s="25"/>
      <c r="H31" s="25"/>
    </row>
    <row r="32" spans="1:8" ht="21.75" customHeight="1" x14ac:dyDescent="0.3">
      <c r="A32" s="62"/>
      <c r="B32" s="31" t="s">
        <v>131</v>
      </c>
      <c r="C32" s="24">
        <v>26510</v>
      </c>
      <c r="D32" s="25"/>
      <c r="E32" s="25"/>
      <c r="F32" s="25"/>
      <c r="G32" s="25"/>
      <c r="H32" s="25"/>
    </row>
    <row r="33" spans="1:8" ht="33.75" customHeight="1" x14ac:dyDescent="0.3">
      <c r="A33" s="57" t="s">
        <v>132</v>
      </c>
      <c r="B33" s="31" t="s">
        <v>133</v>
      </c>
      <c r="C33" s="24">
        <v>26600</v>
      </c>
      <c r="D33" s="24" t="s">
        <v>15</v>
      </c>
      <c r="E33" s="25"/>
      <c r="F33" s="25"/>
      <c r="G33" s="25"/>
      <c r="H33" s="25"/>
    </row>
    <row r="34" spans="1:8" ht="19.5" customHeight="1" x14ac:dyDescent="0.3">
      <c r="A34" s="62"/>
      <c r="B34" s="31" t="s">
        <v>131</v>
      </c>
      <c r="C34" s="24">
        <v>26610</v>
      </c>
      <c r="D34" s="25"/>
      <c r="E34" s="25"/>
      <c r="F34" s="25"/>
      <c r="G34" s="25"/>
      <c r="H34" s="25"/>
    </row>
    <row r="35" spans="1:8" x14ac:dyDescent="0.3">
      <c r="B35" s="11"/>
    </row>
    <row r="36" spans="1:8" ht="15.6" x14ac:dyDescent="0.3">
      <c r="A36" s="4" t="s">
        <v>134</v>
      </c>
      <c r="B36" s="11"/>
    </row>
    <row r="37" spans="1:8" ht="15.6" x14ac:dyDescent="0.3">
      <c r="A37" s="4" t="s">
        <v>135</v>
      </c>
      <c r="B37" s="11"/>
    </row>
    <row r="38" spans="1:8" ht="15.6" x14ac:dyDescent="0.3">
      <c r="A38" s="4" t="s">
        <v>136</v>
      </c>
      <c r="B38" s="11"/>
    </row>
    <row r="39" spans="1:8" x14ac:dyDescent="0.3">
      <c r="A39" s="14" t="s">
        <v>185</v>
      </c>
      <c r="B39" s="11"/>
    </row>
    <row r="40" spans="1:8" ht="18" x14ac:dyDescent="0.3">
      <c r="A40" s="2"/>
      <c r="B40" s="11"/>
    </row>
    <row r="41" spans="1:8" ht="18" x14ac:dyDescent="0.3">
      <c r="A41" s="4" t="s">
        <v>137</v>
      </c>
      <c r="B41" s="11"/>
    </row>
    <row r="42" spans="1:8" x14ac:dyDescent="0.3">
      <c r="A42" s="14" t="s">
        <v>186</v>
      </c>
      <c r="B42" s="11"/>
    </row>
    <row r="43" spans="1:8" ht="18" x14ac:dyDescent="0.3">
      <c r="A43" s="8" t="s">
        <v>138</v>
      </c>
      <c r="B43" s="11"/>
    </row>
    <row r="44" spans="1:8" ht="15.6" x14ac:dyDescent="0.3">
      <c r="A44" s="6" t="s">
        <v>187</v>
      </c>
    </row>
    <row r="45" spans="1:8" ht="15.6" x14ac:dyDescent="0.3">
      <c r="A45" s="6" t="s">
        <v>139</v>
      </c>
    </row>
    <row r="46" spans="1:8" ht="15.6" x14ac:dyDescent="0.3">
      <c r="A46" s="6"/>
    </row>
    <row r="47" spans="1:8" ht="15" x14ac:dyDescent="0.3">
      <c r="A47" s="5"/>
    </row>
    <row r="48" spans="1:8" ht="15.6" x14ac:dyDescent="0.3">
      <c r="A48" s="10" t="s">
        <v>140</v>
      </c>
    </row>
    <row r="49" spans="1:8" ht="15.6" x14ac:dyDescent="0.3">
      <c r="A49" s="6" t="s">
        <v>141</v>
      </c>
    </row>
    <row r="50" spans="1:8" ht="18" x14ac:dyDescent="0.3">
      <c r="A50" s="12" t="s">
        <v>184</v>
      </c>
    </row>
    <row r="51" spans="1:8" x14ac:dyDescent="0.3">
      <c r="A51" s="12"/>
    </row>
    <row r="52" spans="1:8" x14ac:dyDescent="0.3">
      <c r="A52" s="12" t="s">
        <v>142</v>
      </c>
    </row>
    <row r="53" spans="1:8" x14ac:dyDescent="0.3">
      <c r="A53" s="12" t="s">
        <v>143</v>
      </c>
    </row>
    <row r="54" spans="1:8" x14ac:dyDescent="0.3">
      <c r="A54" s="12"/>
    </row>
    <row r="55" spans="1:8" x14ac:dyDescent="0.3">
      <c r="A55" s="12" t="s">
        <v>144</v>
      </c>
    </row>
    <row r="56" spans="1:8" x14ac:dyDescent="0.3">
      <c r="A56" s="12"/>
    </row>
    <row r="57" spans="1:8" ht="27" customHeight="1" x14ac:dyDescent="0.3">
      <c r="A57" s="132" t="s">
        <v>145</v>
      </c>
      <c r="B57" s="132"/>
      <c r="C57" s="132"/>
      <c r="D57" s="132"/>
      <c r="E57" s="132"/>
      <c r="F57" s="132"/>
      <c r="G57" s="132"/>
      <c r="H57" s="132"/>
    </row>
    <row r="58" spans="1:8" ht="68.25" customHeight="1" x14ac:dyDescent="0.3">
      <c r="A58" s="131" t="s">
        <v>146</v>
      </c>
      <c r="B58" s="131"/>
      <c r="C58" s="131"/>
      <c r="D58" s="131"/>
      <c r="E58" s="131"/>
      <c r="F58" s="131"/>
      <c r="G58" s="131"/>
      <c r="H58" s="131"/>
    </row>
    <row r="59" spans="1:8" ht="27.75" customHeight="1" x14ac:dyDescent="0.3">
      <c r="A59" s="131" t="s">
        <v>147</v>
      </c>
      <c r="B59" s="131"/>
      <c r="C59" s="131"/>
      <c r="D59" s="131"/>
      <c r="E59" s="131"/>
      <c r="F59" s="131"/>
      <c r="G59" s="131"/>
      <c r="H59" s="131"/>
    </row>
    <row r="60" spans="1:8" ht="17.25" customHeight="1" x14ac:dyDescent="0.3">
      <c r="A60" s="131" t="s">
        <v>148</v>
      </c>
      <c r="B60" s="131"/>
      <c r="C60" s="131"/>
      <c r="D60" s="131"/>
      <c r="E60" s="131"/>
      <c r="F60" s="131"/>
      <c r="G60" s="131"/>
      <c r="H60" s="131"/>
    </row>
    <row r="61" spans="1:8" ht="16.5" customHeight="1" x14ac:dyDescent="0.3">
      <c r="A61" s="131" t="s">
        <v>149</v>
      </c>
      <c r="B61" s="131"/>
      <c r="C61" s="131"/>
      <c r="D61" s="131"/>
      <c r="E61" s="131"/>
      <c r="F61" s="131"/>
      <c r="G61" s="131"/>
      <c r="H61" s="131"/>
    </row>
    <row r="62" spans="1:8" ht="18.75" customHeight="1" x14ac:dyDescent="0.3">
      <c r="A62" s="131" t="s">
        <v>150</v>
      </c>
      <c r="B62" s="131"/>
      <c r="C62" s="131"/>
      <c r="D62" s="131"/>
      <c r="E62" s="131"/>
      <c r="F62" s="131"/>
      <c r="G62" s="131"/>
      <c r="H62" s="131"/>
    </row>
    <row r="63" spans="1:8" ht="27.75" customHeight="1" x14ac:dyDescent="0.3">
      <c r="A63" s="131" t="s">
        <v>151</v>
      </c>
      <c r="B63" s="131"/>
      <c r="C63" s="131"/>
      <c r="D63" s="131"/>
      <c r="E63" s="131"/>
      <c r="F63" s="131"/>
      <c r="G63" s="131"/>
      <c r="H63" s="131"/>
    </row>
  </sheetData>
  <mergeCells count="58">
    <mergeCell ref="H24:H25"/>
    <mergeCell ref="A28:A29"/>
    <mergeCell ref="C28:C29"/>
    <mergeCell ref="D28:D29"/>
    <mergeCell ref="E28:E29"/>
    <mergeCell ref="F28:F29"/>
    <mergeCell ref="G28:G29"/>
    <mergeCell ref="H28:H29"/>
    <mergeCell ref="A24:A25"/>
    <mergeCell ref="C24:C25"/>
    <mergeCell ref="D24:D25"/>
    <mergeCell ref="E24:E25"/>
    <mergeCell ref="F24:F25"/>
    <mergeCell ref="G24:G25"/>
    <mergeCell ref="H15:H16"/>
    <mergeCell ref="A19:A20"/>
    <mergeCell ref="C19:C20"/>
    <mergeCell ref="D19:D20"/>
    <mergeCell ref="E19:E20"/>
    <mergeCell ref="F19:F20"/>
    <mergeCell ref="G19:G20"/>
    <mergeCell ref="H19:H20"/>
    <mergeCell ref="A15:A16"/>
    <mergeCell ref="C15:C16"/>
    <mergeCell ref="D15:D16"/>
    <mergeCell ref="E15:E16"/>
    <mergeCell ref="F15:F16"/>
    <mergeCell ref="G15:G16"/>
    <mergeCell ref="H8:H9"/>
    <mergeCell ref="A13:A14"/>
    <mergeCell ref="C13:C14"/>
    <mergeCell ref="D13:D14"/>
    <mergeCell ref="E13:E14"/>
    <mergeCell ref="F13:F14"/>
    <mergeCell ref="G13:G14"/>
    <mergeCell ref="H13:H14"/>
    <mergeCell ref="A8:A9"/>
    <mergeCell ref="C8:C9"/>
    <mergeCell ref="D8:D9"/>
    <mergeCell ref="E8:E9"/>
    <mergeCell ref="F8:F9"/>
    <mergeCell ref="G8:G9"/>
    <mergeCell ref="A3:A5"/>
    <mergeCell ref="B3:B5"/>
    <mergeCell ref="C3:C5"/>
    <mergeCell ref="D3:D5"/>
    <mergeCell ref="E3:H3"/>
    <mergeCell ref="E4:E5"/>
    <mergeCell ref="F4:F5"/>
    <mergeCell ref="G4:G5"/>
    <mergeCell ref="H4:H5"/>
    <mergeCell ref="A62:H62"/>
    <mergeCell ref="A63:H63"/>
    <mergeCell ref="A57:H57"/>
    <mergeCell ref="A58:H58"/>
    <mergeCell ref="A59:H59"/>
    <mergeCell ref="A60:H60"/>
    <mergeCell ref="A61:H61"/>
  </mergeCells>
  <pageMargins left="0.11811023622047245" right="0.11811023622047245"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Тит.лист</vt:lpstr>
      <vt:lpstr>Раздел I</vt:lpstr>
      <vt:lpstr>Раздел I _др.года</vt:lpstr>
      <vt:lpstr>Раздел 2+согласование</vt:lpstr>
      <vt:lpstr>'Раздел I'!Заголовки_для_печати</vt:lpstr>
      <vt:lpstr>'Раздел I _др.года'!Заголовки_для_печати</vt:lpstr>
      <vt:lpstr>'Раздел I _др.года'!Область_печати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i.lennova</dc:creator>
  <cp:lastModifiedBy>Windows User</cp:lastModifiedBy>
  <cp:lastPrinted>2020-01-21T10:56:36Z</cp:lastPrinted>
  <dcterms:created xsi:type="dcterms:W3CDTF">2019-12-10T12:58:33Z</dcterms:created>
  <dcterms:modified xsi:type="dcterms:W3CDTF">2020-05-28T07:39:27Z</dcterms:modified>
</cp:coreProperties>
</file>